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-15" windowWidth="10230" windowHeight="8175"/>
  </bookViews>
  <sheets>
    <sheet name="DEVENGADO_202_Vs_PROYECTO_2022" sheetId="1" r:id="rId1"/>
  </sheets>
  <definedNames>
    <definedName name="_xlnm.Print_Area" localSheetId="0">DEVENGADO_202_Vs_PROYECTO_2022!$A$6:$H$177</definedName>
    <definedName name="Print_Area" localSheetId="0">DEVENGADO_202_Vs_PROYECTO_2022!#REF!</definedName>
    <definedName name="Print_Titles" localSheetId="0">DEVENGADO_202_Vs_PROYECTO_2022!$4:$8</definedName>
    <definedName name="_xlnm.Print_Titles" localSheetId="0">DEVENGADO_202_Vs_PROYECTO_2022!$1:$5</definedName>
  </definedNames>
  <calcPr calcId="145621"/>
</workbook>
</file>

<file path=xl/calcChain.xml><?xml version="1.0" encoding="utf-8"?>
<calcChain xmlns="http://schemas.openxmlformats.org/spreadsheetml/2006/main">
  <c r="G165" i="1" l="1"/>
  <c r="G49" i="1"/>
  <c r="E12" i="1"/>
  <c r="H12" i="1" s="1"/>
  <c r="F174" i="1"/>
  <c r="F169" i="1"/>
  <c r="F150" i="1"/>
  <c r="F145" i="1"/>
  <c r="F82" i="1"/>
  <c r="F41" i="1"/>
  <c r="F8" i="1"/>
  <c r="G12" i="1" l="1"/>
  <c r="E24" i="1"/>
  <c r="D26" i="1"/>
  <c r="D150" i="1" l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D8" i="1"/>
  <c r="G84" i="1" l="1"/>
  <c r="G93" i="1"/>
  <c r="G132" i="1"/>
  <c r="G135" i="1"/>
  <c r="G138" i="1"/>
  <c r="F6" i="1" l="1"/>
  <c r="E176" i="1"/>
  <c r="G176" i="1" s="1"/>
  <c r="E175" i="1"/>
  <c r="E171" i="1"/>
  <c r="E172" i="1"/>
  <c r="E170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6" i="1"/>
  <c r="E167" i="1"/>
  <c r="E151" i="1"/>
  <c r="E148" i="1"/>
  <c r="E147" i="1"/>
  <c r="E146" i="1"/>
  <c r="E83" i="1"/>
  <c r="E43" i="1"/>
  <c r="E44" i="1"/>
  <c r="E45" i="1"/>
  <c r="E46" i="1"/>
  <c r="E47" i="1"/>
  <c r="E48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42" i="1"/>
  <c r="E10" i="1"/>
  <c r="G10" i="1" s="1"/>
  <c r="E11" i="1"/>
  <c r="H11" i="1" s="1"/>
  <c r="E13" i="1"/>
  <c r="G13" i="1" s="1"/>
  <c r="E14" i="1"/>
  <c r="G14" i="1" s="1"/>
  <c r="E15" i="1"/>
  <c r="H15" i="1" s="1"/>
  <c r="E16" i="1"/>
  <c r="G16" i="1" s="1"/>
  <c r="E17" i="1"/>
  <c r="G17" i="1" s="1"/>
  <c r="E18" i="1"/>
  <c r="G18" i="1" s="1"/>
  <c r="E19" i="1"/>
  <c r="H19" i="1" s="1"/>
  <c r="E20" i="1"/>
  <c r="G20" i="1" s="1"/>
  <c r="E21" i="1"/>
  <c r="H21" i="1" s="1"/>
  <c r="E22" i="1"/>
  <c r="G22" i="1" s="1"/>
  <c r="E23" i="1"/>
  <c r="H23" i="1" s="1"/>
  <c r="G24" i="1"/>
  <c r="E25" i="1"/>
  <c r="G25" i="1" s="1"/>
  <c r="E26" i="1"/>
  <c r="G26" i="1" s="1"/>
  <c r="E27" i="1"/>
  <c r="H27" i="1" s="1"/>
  <c r="E28" i="1"/>
  <c r="G28" i="1" s="1"/>
  <c r="E29" i="1"/>
  <c r="G29" i="1" s="1"/>
  <c r="E30" i="1"/>
  <c r="G30" i="1" s="1"/>
  <c r="E31" i="1"/>
  <c r="H31" i="1" s="1"/>
  <c r="E32" i="1"/>
  <c r="G32" i="1" s="1"/>
  <c r="E33" i="1"/>
  <c r="G33" i="1" s="1"/>
  <c r="E34" i="1"/>
  <c r="G34" i="1" s="1"/>
  <c r="E35" i="1"/>
  <c r="E36" i="1"/>
  <c r="G36" i="1" s="1"/>
  <c r="E37" i="1"/>
  <c r="G37" i="1" s="1"/>
  <c r="E38" i="1"/>
  <c r="G38" i="1" s="1"/>
  <c r="E39" i="1"/>
  <c r="H39" i="1" s="1"/>
  <c r="E9" i="1"/>
  <c r="C174" i="1"/>
  <c r="C169" i="1"/>
  <c r="C150" i="1"/>
  <c r="C145" i="1"/>
  <c r="C82" i="1"/>
  <c r="D41" i="1"/>
  <c r="D6" i="1" s="1"/>
  <c r="C41" i="1"/>
  <c r="C8" i="1"/>
  <c r="E150" i="1" l="1"/>
  <c r="E8" i="1"/>
  <c r="C6" i="1"/>
  <c r="G171" i="1"/>
  <c r="G170" i="1"/>
  <c r="H146" i="1"/>
  <c r="H148" i="1"/>
  <c r="H42" i="1"/>
  <c r="G175" i="1"/>
  <c r="G174" i="1" s="1"/>
  <c r="E174" i="1"/>
  <c r="H147" i="1"/>
  <c r="H166" i="1"/>
  <c r="H157" i="1"/>
  <c r="H153" i="1"/>
  <c r="H164" i="1"/>
  <c r="H160" i="1"/>
  <c r="H156" i="1"/>
  <c r="H152" i="1"/>
  <c r="H151" i="1"/>
  <c r="H163" i="1"/>
  <c r="H159" i="1"/>
  <c r="H155" i="1"/>
  <c r="H167" i="1"/>
  <c r="H162" i="1"/>
  <c r="H158" i="1"/>
  <c r="H154" i="1"/>
  <c r="H143" i="1"/>
  <c r="G143" i="1"/>
  <c r="G133" i="1"/>
  <c r="G128" i="1"/>
  <c r="H128" i="1"/>
  <c r="G124" i="1"/>
  <c r="H124" i="1"/>
  <c r="G120" i="1"/>
  <c r="H120" i="1"/>
  <c r="G116" i="1"/>
  <c r="H116" i="1"/>
  <c r="G108" i="1"/>
  <c r="H108" i="1"/>
  <c r="G104" i="1"/>
  <c r="H104" i="1"/>
  <c r="G100" i="1"/>
  <c r="H100" i="1"/>
  <c r="G96" i="1"/>
  <c r="H96" i="1"/>
  <c r="H91" i="1"/>
  <c r="G91" i="1"/>
  <c r="G142" i="1"/>
  <c r="H137" i="1"/>
  <c r="G137" i="1"/>
  <c r="H131" i="1"/>
  <c r="G131" i="1"/>
  <c r="H127" i="1"/>
  <c r="G127" i="1"/>
  <c r="H123" i="1"/>
  <c r="G123" i="1"/>
  <c r="H119" i="1"/>
  <c r="G119" i="1"/>
  <c r="H115" i="1"/>
  <c r="G115" i="1"/>
  <c r="H111" i="1"/>
  <c r="G111" i="1"/>
  <c r="H107" i="1"/>
  <c r="G107" i="1"/>
  <c r="H103" i="1"/>
  <c r="G103" i="1"/>
  <c r="G99" i="1"/>
  <c r="H95" i="1"/>
  <c r="G95" i="1"/>
  <c r="G90" i="1"/>
  <c r="H90" i="1"/>
  <c r="G86" i="1"/>
  <c r="H86" i="1"/>
  <c r="H141" i="1"/>
  <c r="G141" i="1"/>
  <c r="G136" i="1"/>
  <c r="H136" i="1"/>
  <c r="G130" i="1"/>
  <c r="H130" i="1"/>
  <c r="G126" i="1"/>
  <c r="H126" i="1"/>
  <c r="G122" i="1"/>
  <c r="H122" i="1"/>
  <c r="G118" i="1"/>
  <c r="H118" i="1"/>
  <c r="G114" i="1"/>
  <c r="H114" i="1"/>
  <c r="G110" i="1"/>
  <c r="H110" i="1"/>
  <c r="G106" i="1"/>
  <c r="H106" i="1"/>
  <c r="G102" i="1"/>
  <c r="H102" i="1"/>
  <c r="G98" i="1"/>
  <c r="H98" i="1"/>
  <c r="G94" i="1"/>
  <c r="H94" i="1"/>
  <c r="H89" i="1"/>
  <c r="G89" i="1"/>
  <c r="H85" i="1"/>
  <c r="G85" i="1"/>
  <c r="G140" i="1"/>
  <c r="H140" i="1"/>
  <c r="G134" i="1"/>
  <c r="H129" i="1"/>
  <c r="G129" i="1"/>
  <c r="H125" i="1"/>
  <c r="G125" i="1"/>
  <c r="H121" i="1"/>
  <c r="G121" i="1"/>
  <c r="H117" i="1"/>
  <c r="G117" i="1"/>
  <c r="H113" i="1"/>
  <c r="G113" i="1"/>
  <c r="H109" i="1"/>
  <c r="G109" i="1"/>
  <c r="H105" i="1"/>
  <c r="G105" i="1"/>
  <c r="H101" i="1"/>
  <c r="G101" i="1"/>
  <c r="H97" i="1"/>
  <c r="G97" i="1"/>
  <c r="G92" i="1"/>
  <c r="H92" i="1"/>
  <c r="G88" i="1"/>
  <c r="H88" i="1"/>
  <c r="H139" i="1"/>
  <c r="G139" i="1"/>
  <c r="G112" i="1"/>
  <c r="H112" i="1"/>
  <c r="H87" i="1"/>
  <c r="G87" i="1"/>
  <c r="H83" i="1"/>
  <c r="G72" i="1"/>
  <c r="G64" i="1"/>
  <c r="G56" i="1"/>
  <c r="G52" i="1"/>
  <c r="G79" i="1"/>
  <c r="G75" i="1"/>
  <c r="G71" i="1"/>
  <c r="G67" i="1"/>
  <c r="G63" i="1"/>
  <c r="G59" i="1"/>
  <c r="G55" i="1"/>
  <c r="G51" i="1"/>
  <c r="G46" i="1"/>
  <c r="G80" i="1"/>
  <c r="G76" i="1"/>
  <c r="H68" i="1"/>
  <c r="G60" i="1"/>
  <c r="G47" i="1"/>
  <c r="H78" i="1"/>
  <c r="H74" i="1"/>
  <c r="H70" i="1"/>
  <c r="H66" i="1"/>
  <c r="H62" i="1"/>
  <c r="H58" i="1"/>
  <c r="H54" i="1"/>
  <c r="H50" i="1"/>
  <c r="H45" i="1"/>
  <c r="H77" i="1"/>
  <c r="H73" i="1"/>
  <c r="G69" i="1"/>
  <c r="H65" i="1"/>
  <c r="H61" i="1"/>
  <c r="H57" i="1"/>
  <c r="G53" i="1"/>
  <c r="H48" i="1"/>
  <c r="H44" i="1"/>
  <c r="H150" i="1"/>
  <c r="G151" i="1"/>
  <c r="G159" i="1"/>
  <c r="G153" i="1"/>
  <c r="G161" i="1"/>
  <c r="H175" i="1"/>
  <c r="G155" i="1"/>
  <c r="G163" i="1"/>
  <c r="G157" i="1"/>
  <c r="G166" i="1"/>
  <c r="H170" i="1"/>
  <c r="E169" i="1"/>
  <c r="G152" i="1"/>
  <c r="G154" i="1"/>
  <c r="G156" i="1"/>
  <c r="G158" i="1"/>
  <c r="G160" i="1"/>
  <c r="G162" i="1"/>
  <c r="G164" i="1"/>
  <c r="G167" i="1"/>
  <c r="G70" i="1"/>
  <c r="H30" i="1"/>
  <c r="G54" i="1"/>
  <c r="G147" i="1"/>
  <c r="H14" i="1"/>
  <c r="H59" i="1"/>
  <c r="G78" i="1"/>
  <c r="H18" i="1"/>
  <c r="G45" i="1"/>
  <c r="G62" i="1"/>
  <c r="G23" i="1"/>
  <c r="H51" i="1"/>
  <c r="H67" i="1"/>
  <c r="H24" i="1"/>
  <c r="E145" i="1"/>
  <c r="H10" i="1"/>
  <c r="G15" i="1"/>
  <c r="H20" i="1"/>
  <c r="H26" i="1"/>
  <c r="G31" i="1"/>
  <c r="H36" i="1"/>
  <c r="H46" i="1"/>
  <c r="H55" i="1"/>
  <c r="H63" i="1"/>
  <c r="H71" i="1"/>
  <c r="H79" i="1"/>
  <c r="G19" i="1"/>
  <c r="G35" i="1"/>
  <c r="G11" i="1"/>
  <c r="H16" i="1"/>
  <c r="H22" i="1"/>
  <c r="G27" i="1"/>
  <c r="H32" i="1"/>
  <c r="G50" i="1"/>
  <c r="G58" i="1"/>
  <c r="G66" i="1"/>
  <c r="G74" i="1"/>
  <c r="G83" i="1"/>
  <c r="G146" i="1"/>
  <c r="G148" i="1"/>
  <c r="H28" i="1"/>
  <c r="G39" i="1"/>
  <c r="H75" i="1"/>
  <c r="E41" i="1"/>
  <c r="G21" i="1"/>
  <c r="G68" i="1"/>
  <c r="H13" i="1"/>
  <c r="H17" i="1"/>
  <c r="H25" i="1"/>
  <c r="H29" i="1"/>
  <c r="H33" i="1"/>
  <c r="H43" i="1"/>
  <c r="H47" i="1"/>
  <c r="H52" i="1"/>
  <c r="H56" i="1"/>
  <c r="H60" i="1"/>
  <c r="H64" i="1"/>
  <c r="H76" i="1"/>
  <c r="H80" i="1"/>
  <c r="H53" i="1"/>
  <c r="H69" i="1"/>
  <c r="G43" i="1"/>
  <c r="G42" i="1"/>
  <c r="G44" i="1"/>
  <c r="G48" i="1"/>
  <c r="G57" i="1"/>
  <c r="G61" i="1"/>
  <c r="G65" i="1"/>
  <c r="G73" i="1"/>
  <c r="G77" i="1"/>
  <c r="E82" i="1"/>
  <c r="G172" i="1"/>
  <c r="G9" i="1"/>
  <c r="G145" i="1" l="1"/>
  <c r="G82" i="1"/>
  <c r="G150" i="1"/>
  <c r="G41" i="1"/>
  <c r="G169" i="1"/>
  <c r="E6" i="1"/>
  <c r="H6" i="1" s="1"/>
  <c r="G8" i="1"/>
  <c r="H169" i="1"/>
  <c r="H145" i="1"/>
  <c r="H9" i="1"/>
  <c r="H8" i="1"/>
  <c r="H82" i="1"/>
  <c r="H172" i="1"/>
  <c r="H171" i="1"/>
  <c r="H41" i="1"/>
  <c r="G6" i="1" l="1"/>
</calcChain>
</file>

<file path=xl/sharedStrings.xml><?xml version="1.0" encoding="utf-8"?>
<sst xmlns="http://schemas.openxmlformats.org/spreadsheetml/2006/main" count="177" uniqueCount="177">
  <si>
    <t>PRESUPUESTO DEVENGADO</t>
  </si>
  <si>
    <t>COMPARATIVO</t>
  </si>
  <si>
    <t>Número</t>
  </si>
  <si>
    <t>Descripción</t>
  </si>
  <si>
    <t>Cantidad</t>
  </si>
  <si>
    <t>%</t>
  </si>
  <si>
    <t>Servicio social a estudiantes y profesionistas</t>
  </si>
  <si>
    <t>Prima de antigüedad</t>
  </si>
  <si>
    <t>Prima vacacional</t>
  </si>
  <si>
    <t>Gratificación de fin de año</t>
  </si>
  <si>
    <t>Tiempo extraordinario</t>
  </si>
  <si>
    <t>Compensaciones</t>
  </si>
  <si>
    <t>Aportaciones patronales de servicio médico</t>
  </si>
  <si>
    <t>Aportaciones patronales de fondo de pensiones</t>
  </si>
  <si>
    <t>Seguro de vida</t>
  </si>
  <si>
    <t>Indemnizaciones</t>
  </si>
  <si>
    <t>Pensiones y jubilaciones por convenio otros</t>
  </si>
  <si>
    <t>Canasta básica</t>
  </si>
  <si>
    <t>Bono de transporte</t>
  </si>
  <si>
    <t>Previsión social múltiple</t>
  </si>
  <si>
    <t>Incentivo a la eficiencia</t>
  </si>
  <si>
    <t>Bono por buena disposición</t>
  </si>
  <si>
    <t>Fomento educativo</t>
  </si>
  <si>
    <t>Otras prestaciones contractuales</t>
  </si>
  <si>
    <t>Inscripción en cursos para el personal</t>
  </si>
  <si>
    <t>Otras prestaciones</t>
  </si>
  <si>
    <t>Reserva para incremento en percepciones</t>
  </si>
  <si>
    <t>Estímulo por productividad</t>
  </si>
  <si>
    <t>Materiales y útiles de oficina</t>
  </si>
  <si>
    <t>Equipos menores de oficina</t>
  </si>
  <si>
    <t>Materiales y útiles de impresión y reproducción</t>
  </si>
  <si>
    <t>Materiales, útiles y equipos menores de tecnologías de la información y comunicación</t>
  </si>
  <si>
    <t>Material impreso y de apoyo informativo</t>
  </si>
  <si>
    <t>Material de limpieza</t>
  </si>
  <si>
    <t>Material para credencialización</t>
  </si>
  <si>
    <t>Alimentación de personal</t>
  </si>
  <si>
    <t>Agua y hielo para consumo humano</t>
  </si>
  <si>
    <t>Artículos de cafetería</t>
  </si>
  <si>
    <t>Utensilios para el servicio de alimentación</t>
  </si>
  <si>
    <t>Cemento y productos de concreto</t>
  </si>
  <si>
    <t>Cal, yeso y productos de yeso</t>
  </si>
  <si>
    <t>Madera y productos de madera</t>
  </si>
  <si>
    <t>Vidrio y productos de vidrio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</si>
  <si>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</si>
  <si>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</si>
  <si>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</si>
  <si>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</si>
  <si>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Medicinas y productos farmacéuticos</t>
  </si>
  <si>
    <t>Materiales, accesorios y suministros médicos</t>
  </si>
  <si>
    <t>Materiales, accesorios y suministros de laboratorio</t>
  </si>
  <si>
    <t>Combustibles</t>
  </si>
  <si>
    <t>Lubricantes y aditivos</t>
  </si>
  <si>
    <t>Vestuario y uniformes</t>
  </si>
  <si>
    <t>Vestuario, uniformes exclusivos del SEMEFO</t>
  </si>
  <si>
    <t>Artículos deportivos</t>
  </si>
  <si>
    <t>Refacciones y accesorios menores de edificios</t>
  </si>
  <si>
    <t>Refacciones y accesorios menores de mobiliario y equipo de administración</t>
  </si>
  <si>
    <t>Refacciones y accesorios menores de equipo de transporte</t>
  </si>
  <si>
    <t>Refacciones y accesorios menores de sistemas de aire acondicionado, calefacción y refrigeración</t>
  </si>
  <si>
    <t>Refacciones y accesorios menores de equipos de comunicación y telecomunicación</t>
  </si>
  <si>
    <t>Servicio de energía eléctrica</t>
  </si>
  <si>
    <t>Servicio de agua potable</t>
  </si>
  <si>
    <t>Servicio telefónico tradicional</t>
  </si>
  <si>
    <t>Servicios de telecomunicaciones y satélites</t>
  </si>
  <si>
    <t>Arrendamiento de edificios y locales</t>
  </si>
  <si>
    <t>Arrendamiento de activos intangibles</t>
  </si>
  <si>
    <t>Otros arrendamientos</t>
  </si>
  <si>
    <t>Servicios de capacitación</t>
  </si>
  <si>
    <t>Servicios de impresión</t>
  </si>
  <si>
    <t>Otros servicios de apoyo administrativo</t>
  </si>
  <si>
    <t>Servicio de vigilancia y monitoreo</t>
  </si>
  <si>
    <t>Intereses, comisiones y servicios bancarios</t>
  </si>
  <si>
    <t>Servicio de traslado y custodia de valores</t>
  </si>
  <si>
    <t>Seguros de responsabilidad patrimonial y fianzas</t>
  </si>
  <si>
    <t>Seguros de bienes patrimoniales</t>
  </si>
  <si>
    <t>Instalación, reparación y mantenimiento de mobiliario y equipo de administración</t>
  </si>
  <si>
    <t>Reparación y mantenimiento de equipo de transporte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</si>
  <si>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</si>
  <si>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</si>
  <si>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</si>
  <si>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</t>
  </si>
  <si>
    <t>Servicios de recolección y manejo de desechos</t>
  </si>
  <si>
    <t>Servicios de jardinería</t>
  </si>
  <si>
    <t>Servicios de fumigación</t>
  </si>
  <si>
    <t>Servicios de difusión institucional</t>
  </si>
  <si>
    <t>Pasajes aéreos</t>
  </si>
  <si>
    <t>Pasajes terrestres</t>
  </si>
  <si>
    <t>Pasaje terrestre presos</t>
  </si>
  <si>
    <t>Viáticos en el país</t>
  </si>
  <si>
    <t>Hospedaje en el país</t>
  </si>
  <si>
    <t>Viáticos en el extranjero</t>
  </si>
  <si>
    <t>Hospedaje en el extranjero</t>
  </si>
  <si>
    <t>Peajes</t>
  </si>
  <si>
    <t>Hospedaje y pasajes de invitados</t>
  </si>
  <si>
    <t>Reuniones de trabajo</t>
  </si>
  <si>
    <t>Gastos de representación</t>
  </si>
  <si>
    <t>Impuestos y derechos</t>
  </si>
  <si>
    <t>Cuotas a Organismos Nacionales</t>
  </si>
  <si>
    <t>Transferencias a Fideicomisos del Poder Judicial</t>
  </si>
  <si>
    <t>Muebles de oficina y estantería</t>
  </si>
  <si>
    <t>Adquisición de impresor</t>
  </si>
  <si>
    <t>Equipo de cómputo diverso</t>
  </si>
  <si>
    <t>Otros mobiliarios y equipos de administración</t>
  </si>
  <si>
    <t>Equipos y aparatos audiovisuales</t>
  </si>
  <si>
    <t>Equipo médico y de laboratorio</t>
  </si>
  <si>
    <t>Instrumental médico y de laboratorio</t>
  </si>
  <si>
    <t>Maquinaria y equipo de aire acondicionado</t>
  </si>
  <si>
    <t>Equipos de generación eléctrica, aparatos y accesorios eléctricos</t>
  </si>
  <si>
    <t>Otros equipos</t>
  </si>
  <si>
    <t>Acabados y otros trabajos especializados en bienes propios</t>
  </si>
  <si>
    <t>TOTAL</t>
  </si>
  <si>
    <t>Servicios Personales</t>
  </si>
  <si>
    <t>Dietas y retribuciones</t>
  </si>
  <si>
    <t>Sueldo tabular al personal permanente</t>
  </si>
  <si>
    <t>Sueldo tabular al personal eventual</t>
  </si>
  <si>
    <t>Primas por años de servicios efectivos prestados</t>
  </si>
  <si>
    <t>Seguro de vida Magistrados Jueces y Consejeros</t>
  </si>
  <si>
    <t>Seguro de gastos médicos al personal de confianza (Mayores)</t>
  </si>
  <si>
    <t>Seguro gastos médicos mayores Magistrados Jueces y Consejeros</t>
  </si>
  <si>
    <t>Gastos médicos menores Magistrados Jueces y Consejeros</t>
  </si>
  <si>
    <t>Servicios médicos</t>
  </si>
  <si>
    <t>Materiales y Suministros</t>
  </si>
  <si>
    <t>Ropa de protección personal</t>
  </si>
  <si>
    <t>Herramientas menores</t>
  </si>
  <si>
    <t>Refacciones y accesorios menores de mobiliario y equipo educacional y recreativo</t>
  </si>
  <si>
    <t>Refacciones y accesorios menores de equipo de cómputo y tecnologías de la información</t>
  </si>
  <si>
    <t>Servicios Generales</t>
  </si>
  <si>
    <t>Servicio de telefonía celular</t>
  </si>
  <si>
    <t>Servicio de acceso a internet, redes y procesamiento de información</t>
  </si>
  <si>
    <t>Servicio postal y telegráfico y mensajería</t>
  </si>
  <si>
    <t>Arrendamiento mobiliario y equipo de administración, educacional recreativo y bienes informáticos</t>
  </si>
  <si>
    <t>Servicios legales y asesorías en materia jurídica económica y contable</t>
  </si>
  <si>
    <t>Servicios y asesorías en materia de Ingeniería, Arquitectura y Diseño</t>
  </si>
  <si>
    <t>Servicios de apoyo administrativo y fotocopiado</t>
  </si>
  <si>
    <t>Avalúos no relacionados con la ejecución de la obra</t>
  </si>
  <si>
    <t>Fletes y maniobras</t>
  </si>
  <si>
    <t>Conservación y mantenimiento menor de inmuebles</t>
  </si>
  <si>
    <t>Instalación, reparación y mantenimiento de equipo de cómputo y tecnologías de la información</t>
  </si>
  <si>
    <t>Instalación, reparación y mantenimiento de equipo e instrumental médico y de laboratorio</t>
  </si>
  <si>
    <t>Instalación, reparación y mantenimiento de sistemas de aire acondicionado, calefacción y refrigeración</t>
  </si>
  <si>
    <t>Servicios de lavandería</t>
  </si>
  <si>
    <t>Servicios de creatividad, preproducción y producción de publicidad</t>
  </si>
  <si>
    <t>Servicios de revelado de fotografías</t>
  </si>
  <si>
    <t>Servicios funerarios y de cementerios</t>
  </si>
  <si>
    <t>Otros gastos por responsabilidad</t>
  </si>
  <si>
    <t>Transferencias, Asignaciones, Subsidios y otras ayudas</t>
  </si>
  <si>
    <t>Ayudas sociales a personas</t>
  </si>
  <si>
    <t>Bienes muebles, inmuebles e intangibles</t>
  </si>
  <si>
    <t>Bienes artísticos, culturales y científicos</t>
  </si>
  <si>
    <t>Equipo de cómputo y tecnología de la información</t>
  </si>
  <si>
    <t>Camaras fotográficas y de video</t>
  </si>
  <si>
    <t>Vehículos terrestres</t>
  </si>
  <si>
    <t>Equipo de comunicación y telefonía</t>
  </si>
  <si>
    <t>Software</t>
  </si>
  <si>
    <t>Inversión pública</t>
  </si>
  <si>
    <t>Inversiones Financieras y Otras Provisiones</t>
  </si>
  <si>
    <t>Inversiones en Fideicomisos del Poder Judicial</t>
  </si>
  <si>
    <t>Erogaciones imprevistas</t>
  </si>
  <si>
    <t xml:space="preserve">Otros equipos menores </t>
  </si>
  <si>
    <t>Fibras sintéticas, hules, plasticos y derivados</t>
  </si>
  <si>
    <t>Servicios de consultoría en tecnologías de la información</t>
  </si>
  <si>
    <t>Edificaciones no habitacionales en bienes de dominio público</t>
  </si>
  <si>
    <t>Edificaciones no habitacionales en bienes propios</t>
  </si>
  <si>
    <t>CAPITULO / PARTIDA ESPECIFICA</t>
  </si>
  <si>
    <t>CUADRO COMPARATIVO: PROYECTO DE PRESUPUESTO 2022 Vs. PRESUPUESTO DEVENGADO PROYECTADO AL CIERRE DEL EJERCICIO 2021</t>
  </si>
  <si>
    <t>Al mes de octubre de 2021</t>
  </si>
  <si>
    <t>Proyectado noviembre-diciembre 2021</t>
  </si>
  <si>
    <t>Proyectado al Cierre 2021</t>
  </si>
  <si>
    <t>PROYECTO PRESUPUESTAL 2022</t>
  </si>
  <si>
    <t>Proyecto de Presupuesto 2022 Vs Presupuesto Devengado Proyectado al Cierre del Ejercicio 2021</t>
  </si>
  <si>
    <t>Material didáctico</t>
  </si>
  <si>
    <t>Gas butano y propano</t>
  </si>
  <si>
    <t>Arrendamiento de maquinaria y herramientas</t>
  </si>
  <si>
    <t>Renta de vehículos por comisiones en el país</t>
  </si>
  <si>
    <t>Otros servicios por comisiones en el país y en el extranjero</t>
  </si>
  <si>
    <t>Gastos de orden social y cultural</t>
  </si>
  <si>
    <t>Herramientas y maquinas-herramienta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</si>
</sst>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General_)"/>
    <numFmt numFmtId="166" formatCode="_([$€-2]* #,##0.00_);_([$€-2]* \(#,##0.00\);_([$€-2]* &quot;-&quot;??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3743705557422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3743705557422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3">
    <xf numFmtId="0" fontId="0" fillId="0" borderId="0"/>
    <xf numFmtId="165" fontId="4" fillId="0" borderId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>
      <alignment vertical="top"/>
    </xf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>
      <alignment vertical="top"/>
    </xf>
    <xf numFmtId="0" fontId="1" fillId="0" borderId="0"/>
  </cellStyleXfs>
  <cellXfs count="76">
    <xf numFmtId="0" fontId="0" fillId="0" borderId="0" xfId="0"/>
    <xf numFmtId="0" fontId="0" fillId="0" borderId="0" xfId="0" applyFont="1" applyFill="1" applyBorder="1" applyAlignment="1"/>
    <xf numFmtId="40" fontId="8" fillId="2" borderId="1" xfId="0" applyNumberFormat="1" applyFont="1" applyFill="1" applyBorder="1" applyAlignment="1" applyProtection="1">
      <alignment vertical="top" wrapText="1" readingOrder="1"/>
    </xf>
    <xf numFmtId="49" fontId="8" fillId="2" borderId="1" xfId="0" applyNumberFormat="1" applyFont="1" applyFill="1" applyBorder="1" applyAlignment="1" applyProtection="1">
      <alignment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40" fontId="7" fillId="0" borderId="1" xfId="0" applyNumberFormat="1" applyFont="1" applyFill="1" applyBorder="1" applyAlignment="1">
      <alignment horizontal="right" vertical="top" wrapText="1" readingOrder="1"/>
    </xf>
    <xf numFmtId="49" fontId="7" fillId="0" borderId="1" xfId="0" applyNumberFormat="1" applyFont="1" applyFill="1" applyBorder="1" applyAlignment="1" applyProtection="1">
      <alignment vertical="top" wrapText="1" readingOrder="1"/>
    </xf>
    <xf numFmtId="40" fontId="7" fillId="0" borderId="1" xfId="0" applyNumberFormat="1" applyFont="1" applyFill="1" applyBorder="1" applyAlignment="1" applyProtection="1">
      <alignment vertical="top" wrapText="1" readingOrder="1"/>
    </xf>
    <xf numFmtId="0" fontId="0" fillId="0" borderId="0" xfId="0" applyFont="1" applyFill="1" applyBorder="1" applyAlignment="1">
      <alignment horizontal="left" vertical="top"/>
    </xf>
    <xf numFmtId="40" fontId="7" fillId="0" borderId="5" xfId="0" applyNumberFormat="1" applyFont="1" applyFill="1" applyBorder="1" applyAlignment="1">
      <alignment horizontal="right" vertical="top" wrapText="1" readingOrder="1"/>
    </xf>
    <xf numFmtId="0" fontId="7" fillId="3" borderId="7" xfId="0" applyNumberFormat="1" applyFont="1" applyFill="1" applyBorder="1" applyAlignment="1">
      <alignment vertical="top" wrapText="1" readingOrder="1"/>
    </xf>
    <xf numFmtId="40" fontId="7" fillId="3" borderId="7" xfId="0" applyNumberFormat="1" applyFont="1" applyFill="1" applyBorder="1" applyAlignment="1">
      <alignment horizontal="right" vertical="top" wrapText="1" readingOrder="1"/>
    </xf>
    <xf numFmtId="0" fontId="7" fillId="0" borderId="9" xfId="0" applyNumberFormat="1" applyFont="1" applyFill="1" applyBorder="1" applyAlignment="1">
      <alignment vertical="top" wrapText="1" readingOrder="1"/>
    </xf>
    <xf numFmtId="0" fontId="7" fillId="0" borderId="14" xfId="0" applyNumberFormat="1" applyFont="1" applyFill="1" applyBorder="1" applyAlignment="1">
      <alignment vertical="top" wrapText="1" readingOrder="1"/>
    </xf>
    <xf numFmtId="0" fontId="7" fillId="0" borderId="18" xfId="0" applyNumberFormat="1" applyFont="1" applyFill="1" applyBorder="1" applyAlignment="1">
      <alignment vertical="top" wrapText="1" readingOrder="1"/>
    </xf>
    <xf numFmtId="0" fontId="7" fillId="0" borderId="2" xfId="0" applyNumberFormat="1" applyFont="1" applyFill="1" applyBorder="1" applyAlignment="1">
      <alignment vertical="top" wrapText="1" readingOrder="1"/>
    </xf>
    <xf numFmtId="0" fontId="7" fillId="0" borderId="2" xfId="0" applyNumberFormat="1" applyFont="1" applyFill="1" applyBorder="1" applyAlignment="1" applyProtection="1">
      <alignment horizontal="center" vertical="top" wrapText="1" readingOrder="1"/>
    </xf>
    <xf numFmtId="0" fontId="8" fillId="2" borderId="2" xfId="0" applyNumberFormat="1" applyFont="1" applyFill="1" applyBorder="1" applyAlignment="1" applyProtection="1">
      <alignment horizontal="center" vertical="top" wrapText="1" readingOrder="1"/>
    </xf>
    <xf numFmtId="40" fontId="8" fillId="2" borderId="5" xfId="0" applyNumberFormat="1" applyFont="1" applyFill="1" applyBorder="1" applyAlignment="1" applyProtection="1">
      <alignment vertical="top" wrapText="1" readingOrder="1"/>
    </xf>
    <xf numFmtId="40" fontId="8" fillId="2" borderId="7" xfId="0" applyNumberFormat="1" applyFont="1" applyFill="1" applyBorder="1" applyAlignment="1" applyProtection="1">
      <alignment vertical="top" wrapText="1" readingOrder="1"/>
    </xf>
    <xf numFmtId="0" fontId="8" fillId="4" borderId="2" xfId="0" applyNumberFormat="1" applyFont="1" applyFill="1" applyBorder="1" applyAlignment="1">
      <alignment vertical="top" wrapText="1" readingOrder="1"/>
    </xf>
    <xf numFmtId="0" fontId="8" fillId="4" borderId="1" xfId="0" applyNumberFormat="1" applyFont="1" applyFill="1" applyBorder="1" applyAlignment="1">
      <alignment vertical="top" wrapText="1" readingOrder="1"/>
    </xf>
    <xf numFmtId="40" fontId="8" fillId="4" borderId="1" xfId="0" applyNumberFormat="1" applyFont="1" applyFill="1" applyBorder="1" applyAlignment="1">
      <alignment horizontal="right" vertical="top" wrapText="1" readingOrder="1"/>
    </xf>
    <xf numFmtId="40" fontId="8" fillId="4" borderId="5" xfId="0" applyNumberFormat="1" applyFont="1" applyFill="1" applyBorder="1" applyAlignment="1">
      <alignment horizontal="right" vertical="top" wrapText="1" readingOrder="1"/>
    </xf>
    <xf numFmtId="40" fontId="8" fillId="4" borderId="7" xfId="0" applyNumberFormat="1" applyFont="1" applyFill="1" applyBorder="1" applyAlignment="1">
      <alignment horizontal="right" vertical="top" wrapText="1" readingOrder="1"/>
    </xf>
    <xf numFmtId="0" fontId="9" fillId="0" borderId="4" xfId="0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/>
    <xf numFmtId="0" fontId="12" fillId="0" borderId="19" xfId="0" applyFont="1" applyFill="1" applyBorder="1"/>
    <xf numFmtId="0" fontId="12" fillId="0" borderId="2" xfId="0" applyFont="1" applyFill="1" applyBorder="1" applyAlignment="1">
      <alignment vertical="top" readingOrder="1"/>
    </xf>
    <xf numFmtId="0" fontId="12" fillId="0" borderId="1" xfId="0" applyFont="1" applyFill="1" applyBorder="1" applyAlignment="1">
      <alignment vertical="top" readingOrder="1"/>
    </xf>
    <xf numFmtId="0" fontId="12" fillId="3" borderId="7" xfId="0" applyFont="1" applyFill="1" applyBorder="1" applyAlignment="1">
      <alignment vertical="top" readingOrder="1"/>
    </xf>
    <xf numFmtId="0" fontId="12" fillId="0" borderId="3" xfId="0" applyFont="1" applyFill="1" applyBorder="1" applyAlignment="1">
      <alignment vertical="top" readingOrder="1"/>
    </xf>
    <xf numFmtId="0" fontId="12" fillId="0" borderId="20" xfId="0" applyFont="1" applyFill="1" applyBorder="1" applyAlignment="1">
      <alignment horizontal="left" vertical="top" readingOrder="1"/>
    </xf>
    <xf numFmtId="0" fontId="12" fillId="0" borderId="20" xfId="0" applyFont="1" applyFill="1" applyBorder="1" applyAlignment="1">
      <alignment vertical="top" readingOrder="1"/>
    </xf>
    <xf numFmtId="0" fontId="12" fillId="0" borderId="21" xfId="0" applyFont="1" applyFill="1" applyBorder="1" applyAlignment="1">
      <alignment vertical="top" readingOrder="1"/>
    </xf>
    <xf numFmtId="0" fontId="12" fillId="3" borderId="8" xfId="0" applyFont="1" applyFill="1" applyBorder="1" applyAlignment="1">
      <alignment vertical="top" readingOrder="1"/>
    </xf>
    <xf numFmtId="0" fontId="12" fillId="0" borderId="0" xfId="0" applyFont="1" applyFill="1" applyBorder="1" applyAlignment="1">
      <alignment vertical="top" readingOrder="1"/>
    </xf>
    <xf numFmtId="0" fontId="12" fillId="0" borderId="0" xfId="0" applyFont="1" applyFill="1" applyBorder="1" applyAlignment="1">
      <alignment horizontal="left" vertical="top" readingOrder="1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left" vertical="top"/>
    </xf>
    <xf numFmtId="40" fontId="12" fillId="0" borderId="5" xfId="0" applyNumberFormat="1" applyFont="1" applyFill="1" applyBorder="1" applyAlignment="1">
      <alignment horizontal="right" vertical="top" readingOrder="1"/>
    </xf>
    <xf numFmtId="0" fontId="12" fillId="0" borderId="5" xfId="0" applyFont="1" applyFill="1" applyBorder="1" applyAlignment="1">
      <alignment vertical="top" readingOrder="1"/>
    </xf>
    <xf numFmtId="0" fontId="7" fillId="0" borderId="6" xfId="0" applyNumberFormat="1" applyFont="1" applyFill="1" applyBorder="1" applyAlignment="1">
      <alignment vertical="top" wrapText="1" readingOrder="1"/>
    </xf>
    <xf numFmtId="40" fontId="7" fillId="0" borderId="7" xfId="0" applyNumberFormat="1" applyFont="1" applyFill="1" applyBorder="1" applyAlignment="1">
      <alignment horizontal="right" vertical="top" wrapText="1" readingOrder="1"/>
    </xf>
    <xf numFmtId="0" fontId="12" fillId="0" borderId="8" xfId="0" applyFont="1" applyFill="1" applyBorder="1" applyAlignment="1">
      <alignment vertical="top" readingOrder="1"/>
    </xf>
    <xf numFmtId="40" fontId="8" fillId="4" borderId="24" xfId="0" applyNumberFormat="1" applyFont="1" applyFill="1" applyBorder="1" applyAlignment="1">
      <alignment horizontal="right" vertical="top" wrapText="1" readingOrder="1"/>
    </xf>
    <xf numFmtId="40" fontId="7" fillId="0" borderId="24" xfId="0" applyNumberFormat="1" applyFont="1" applyFill="1" applyBorder="1" applyAlignment="1">
      <alignment horizontal="right" vertical="top" wrapText="1" readingOrder="1"/>
    </xf>
    <xf numFmtId="40" fontId="8" fillId="2" borderId="24" xfId="0" applyNumberFormat="1" applyFont="1" applyFill="1" applyBorder="1" applyAlignment="1" applyProtection="1">
      <alignment vertical="top" wrapText="1" readingOrder="1"/>
    </xf>
    <xf numFmtId="40" fontId="8" fillId="2" borderId="25" xfId="0" applyNumberFormat="1" applyFont="1" applyFill="1" applyBorder="1" applyAlignment="1" applyProtection="1">
      <alignment vertical="top" wrapText="1" readingOrder="1"/>
    </xf>
    <xf numFmtId="0" fontId="12" fillId="0" borderId="26" xfId="0" applyFont="1" applyFill="1" applyBorder="1" applyAlignment="1">
      <alignment vertical="top" readingOrder="1"/>
    </xf>
    <xf numFmtId="40" fontId="8" fillId="4" borderId="27" xfId="0" applyNumberFormat="1" applyFont="1" applyFill="1" applyBorder="1" applyAlignment="1">
      <alignment horizontal="right" vertical="top" wrapText="1" readingOrder="1"/>
    </xf>
    <xf numFmtId="40" fontId="7" fillId="0" borderId="27" xfId="0" applyNumberFormat="1" applyFont="1" applyFill="1" applyBorder="1" applyAlignment="1">
      <alignment horizontal="right" vertical="top" wrapText="1" readingOrder="1"/>
    </xf>
    <xf numFmtId="40" fontId="8" fillId="2" borderId="27" xfId="0" applyNumberFormat="1" applyFont="1" applyFill="1" applyBorder="1" applyAlignment="1">
      <alignment horizontal="right" vertical="top" wrapText="1" readingOrder="1"/>
    </xf>
    <xf numFmtId="40" fontId="8" fillId="2" borderId="27" xfId="0" applyNumberFormat="1" applyFont="1" applyFill="1" applyBorder="1" applyAlignment="1" applyProtection="1">
      <alignment vertical="top" wrapText="1" readingOrder="1"/>
    </xf>
    <xf numFmtId="0" fontId="12" fillId="0" borderId="23" xfId="0" applyFont="1" applyFill="1" applyBorder="1" applyAlignment="1">
      <alignment vertical="top" readingOrder="1"/>
    </xf>
    <xf numFmtId="0" fontId="2" fillId="0" borderId="2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164" fontId="9" fillId="3" borderId="6" xfId="0" applyNumberFormat="1" applyFont="1" applyFill="1" applyBorder="1" applyAlignment="1">
      <alignment horizontal="center" vertical="center" wrapText="1"/>
    </xf>
    <xf numFmtId="164" fontId="9" fillId="3" borderId="7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/>
    </xf>
    <xf numFmtId="164" fontId="9" fillId="0" borderId="17" xfId="0" applyNumberFormat="1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</cellXfs>
  <cellStyles count="13">
    <cellStyle name="=C:\WINNT\SYSTEM32\COMMAND.COM" xfId="1"/>
    <cellStyle name="Comma 4 2" xfId="2"/>
    <cellStyle name="Euro" xfId="3"/>
    <cellStyle name="Euro 2" xfId="4"/>
    <cellStyle name="Euro 3" xfId="5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H207"/>
  <sheetViews>
    <sheetView tabSelected="1" zoomScaleNormal="100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A6" sqref="A6"/>
    </sheetView>
  </sheetViews>
  <sheetFormatPr baseColWidth="10" defaultRowHeight="15" x14ac:dyDescent="0.25"/>
  <cols>
    <col min="1" max="1" width="11.42578125" style="1" customWidth="1"/>
    <col min="2" max="2" width="37.85546875" style="8" customWidth="1"/>
    <col min="3" max="3" width="17.85546875" style="1" customWidth="1"/>
    <col min="4" max="4" width="17.7109375" style="1" customWidth="1"/>
    <col min="5" max="5" width="18.7109375" style="1" customWidth="1"/>
    <col min="6" max="6" width="20.28515625" style="1" customWidth="1"/>
    <col min="7" max="7" width="17.140625" style="1" customWidth="1"/>
    <col min="8" max="16384" width="11.42578125" style="1"/>
  </cols>
  <sheetData>
    <row r="1" spans="1:8" ht="15.75" thickBot="1" x14ac:dyDescent="0.3">
      <c r="A1" s="56" t="s">
        <v>164</v>
      </c>
      <c r="B1" s="57"/>
      <c r="C1" s="57"/>
      <c r="D1" s="57"/>
      <c r="E1" s="57"/>
      <c r="F1" s="57"/>
      <c r="G1" s="57"/>
      <c r="H1" s="58"/>
    </row>
    <row r="2" spans="1:8" ht="33" customHeight="1" thickBot="1" x14ac:dyDescent="0.3">
      <c r="A2" s="59" t="s">
        <v>163</v>
      </c>
      <c r="B2" s="60"/>
      <c r="C2" s="63" t="s">
        <v>0</v>
      </c>
      <c r="D2" s="64"/>
      <c r="E2" s="65"/>
      <c r="F2" s="66" t="s">
        <v>168</v>
      </c>
      <c r="G2" s="68" t="s">
        <v>1</v>
      </c>
      <c r="H2" s="69"/>
    </row>
    <row r="3" spans="1:8" ht="51.75" customHeight="1" thickBot="1" x14ac:dyDescent="0.3">
      <c r="A3" s="61"/>
      <c r="B3" s="62"/>
      <c r="C3" s="70" t="s">
        <v>165</v>
      </c>
      <c r="D3" s="70" t="s">
        <v>166</v>
      </c>
      <c r="E3" s="72" t="s">
        <v>167</v>
      </c>
      <c r="F3" s="67"/>
      <c r="G3" s="74" t="s">
        <v>169</v>
      </c>
      <c r="H3" s="75"/>
    </row>
    <row r="4" spans="1:8" ht="24.75" customHeight="1" thickBot="1" x14ac:dyDescent="0.3">
      <c r="A4" s="25" t="s">
        <v>2</v>
      </c>
      <c r="B4" s="25" t="s">
        <v>3</v>
      </c>
      <c r="C4" s="71"/>
      <c r="D4" s="71"/>
      <c r="E4" s="73"/>
      <c r="F4" s="67"/>
      <c r="G4" s="26" t="s">
        <v>4</v>
      </c>
      <c r="H4" s="26" t="s">
        <v>5</v>
      </c>
    </row>
    <row r="5" spans="1:8" ht="15.75" x14ac:dyDescent="0.25">
      <c r="A5" s="14"/>
      <c r="B5" s="12"/>
      <c r="C5" s="12"/>
      <c r="D5" s="13"/>
      <c r="E5" s="43"/>
      <c r="F5" s="10"/>
      <c r="G5" s="27"/>
      <c r="H5" s="28"/>
    </row>
    <row r="6" spans="1:8" ht="15.75" x14ac:dyDescent="0.25">
      <c r="A6" s="20"/>
      <c r="B6" s="21" t="s">
        <v>110</v>
      </c>
      <c r="C6" s="22">
        <f>SUM(C8,C41,C82,C145,C150,C169,C174)</f>
        <v>816533648.72000027</v>
      </c>
      <c r="D6" s="23">
        <f>SUM(D8,D41,D82,D145,D150,D169,D174)</f>
        <v>319744521.91666669</v>
      </c>
      <c r="E6" s="24">
        <f>SUM(E8,E41,E82,E145,E150,E169,E174)</f>
        <v>1136943625.8966665</v>
      </c>
      <c r="F6" s="24">
        <f>SUM(F8,F41,F82,F145,F150,F169,F174)</f>
        <v>1166806100.96</v>
      </c>
      <c r="G6" s="46">
        <f>SUM(G8,G41,G82,G145,G150,G169,G174)</f>
        <v>29862475.063333392</v>
      </c>
      <c r="H6" s="51">
        <f>(F6*100/E6)-100</f>
        <v>2.6265572349536654</v>
      </c>
    </row>
    <row r="7" spans="1:8" ht="15.75" x14ac:dyDescent="0.25">
      <c r="A7" s="15"/>
      <c r="B7" s="4"/>
      <c r="C7" s="5"/>
      <c r="D7" s="9"/>
      <c r="E7" s="44"/>
      <c r="F7" s="11"/>
      <c r="G7" s="47"/>
      <c r="H7" s="52"/>
    </row>
    <row r="8" spans="1:8" ht="15.75" x14ac:dyDescent="0.25">
      <c r="A8" s="17">
        <v>100000</v>
      </c>
      <c r="B8" s="3" t="s">
        <v>111</v>
      </c>
      <c r="C8" s="2">
        <f>SUM(C9:C39)</f>
        <v>749615366.37000012</v>
      </c>
      <c r="D8" s="18">
        <f>SUM(D9:D39)</f>
        <v>251616833.98000002</v>
      </c>
      <c r="E8" s="19">
        <f>SUM(E9:E39)</f>
        <v>1001232200.3499999</v>
      </c>
      <c r="F8" s="19">
        <f>SUM(F9:F39)</f>
        <v>1067448000</v>
      </c>
      <c r="G8" s="48">
        <f>SUM(G9:G39)</f>
        <v>66215799.650000066</v>
      </c>
      <c r="H8" s="53">
        <f>(F8*100/E8)-100</f>
        <v>6.6134308931387835</v>
      </c>
    </row>
    <row r="9" spans="1:8" ht="15.75" x14ac:dyDescent="0.25">
      <c r="A9" s="16">
        <v>11101</v>
      </c>
      <c r="B9" s="6" t="s">
        <v>112</v>
      </c>
      <c r="C9" s="7">
        <v>86371713.349999994</v>
      </c>
      <c r="D9" s="9">
        <v>36692004.439999998</v>
      </c>
      <c r="E9" s="44">
        <f>SUM(C9:D9)</f>
        <v>123063717.78999999</v>
      </c>
      <c r="F9" s="11">
        <v>136784196</v>
      </c>
      <c r="G9" s="47">
        <f t="shared" ref="G9" si="0">F9-E9</f>
        <v>13720478.210000008</v>
      </c>
      <c r="H9" s="52">
        <f>(F9*100/E9)-100</f>
        <v>11.149084763888808</v>
      </c>
    </row>
    <row r="10" spans="1:8" ht="15.75" x14ac:dyDescent="0.25">
      <c r="A10" s="16">
        <v>11301</v>
      </c>
      <c r="B10" s="6" t="s">
        <v>113</v>
      </c>
      <c r="C10" s="7">
        <v>233849815.16999999</v>
      </c>
      <c r="D10" s="9">
        <v>49955454.25</v>
      </c>
      <c r="E10" s="44">
        <f t="shared" ref="E10:E39" si="1">SUM(C10:D10)</f>
        <v>283805269.41999996</v>
      </c>
      <c r="F10" s="11">
        <v>316326686</v>
      </c>
      <c r="G10" s="47">
        <f t="shared" ref="G10:G39" si="2">F10-E10</f>
        <v>32521416.580000043</v>
      </c>
      <c r="H10" s="52">
        <f t="shared" ref="H10:H39" si="3">(F10*100/E10)-100</f>
        <v>11.459060167016133</v>
      </c>
    </row>
    <row r="11" spans="1:8" ht="15.75" x14ac:dyDescent="0.25">
      <c r="A11" s="16">
        <v>12201</v>
      </c>
      <c r="B11" s="6" t="s">
        <v>114</v>
      </c>
      <c r="C11" s="7">
        <v>4248734.41</v>
      </c>
      <c r="D11" s="9">
        <v>0</v>
      </c>
      <c r="E11" s="44">
        <f t="shared" si="1"/>
        <v>4248734.41</v>
      </c>
      <c r="F11" s="11">
        <v>3958346</v>
      </c>
      <c r="G11" s="47">
        <f t="shared" si="2"/>
        <v>-290388.41000000015</v>
      </c>
      <c r="H11" s="52">
        <f t="shared" si="3"/>
        <v>-6.8347037488747162</v>
      </c>
    </row>
    <row r="12" spans="1:8" ht="31.5" hidden="1" x14ac:dyDescent="0.25">
      <c r="A12" s="16">
        <v>12301</v>
      </c>
      <c r="B12" s="6" t="s">
        <v>6</v>
      </c>
      <c r="C12" s="7">
        <v>0</v>
      </c>
      <c r="D12" s="9">
        <v>0</v>
      </c>
      <c r="E12" s="44">
        <f t="shared" si="1"/>
        <v>0</v>
      </c>
      <c r="F12" s="11"/>
      <c r="G12" s="47">
        <f t="shared" si="2"/>
        <v>0</v>
      </c>
      <c r="H12" s="52" t="e">
        <f t="shared" si="3"/>
        <v>#DIV/0!</v>
      </c>
    </row>
    <row r="13" spans="1:8" ht="31.5" x14ac:dyDescent="0.25">
      <c r="A13" s="16">
        <v>13101</v>
      </c>
      <c r="B13" s="6" t="s">
        <v>115</v>
      </c>
      <c r="C13" s="7">
        <v>2485510.4700000002</v>
      </c>
      <c r="D13" s="9">
        <v>498859.34</v>
      </c>
      <c r="E13" s="44">
        <f t="shared" si="1"/>
        <v>2984369.81</v>
      </c>
      <c r="F13" s="11">
        <v>3263607</v>
      </c>
      <c r="G13" s="47">
        <f t="shared" si="2"/>
        <v>279237.18999999994</v>
      </c>
      <c r="H13" s="52">
        <f t="shared" si="3"/>
        <v>9.3566550989872042</v>
      </c>
    </row>
    <row r="14" spans="1:8" ht="15.75" x14ac:dyDescent="0.25">
      <c r="A14" s="16">
        <v>13102</v>
      </c>
      <c r="B14" s="6" t="s">
        <v>7</v>
      </c>
      <c r="C14" s="7">
        <v>1800000</v>
      </c>
      <c r="D14" s="9">
        <v>200000</v>
      </c>
      <c r="E14" s="44">
        <f t="shared" si="1"/>
        <v>2000000</v>
      </c>
      <c r="F14" s="11">
        <v>10705415</v>
      </c>
      <c r="G14" s="47">
        <f t="shared" si="2"/>
        <v>8705415</v>
      </c>
      <c r="H14" s="52">
        <f t="shared" si="3"/>
        <v>435.27075000000002</v>
      </c>
    </row>
    <row r="15" spans="1:8" ht="15.75" x14ac:dyDescent="0.25">
      <c r="A15" s="16">
        <v>13202</v>
      </c>
      <c r="B15" s="6" t="s">
        <v>8</v>
      </c>
      <c r="C15" s="7">
        <v>25017395.940000001</v>
      </c>
      <c r="D15" s="9">
        <v>16194399.539999999</v>
      </c>
      <c r="E15" s="44">
        <f t="shared" si="1"/>
        <v>41211795.480000004</v>
      </c>
      <c r="F15" s="11">
        <v>35012375</v>
      </c>
      <c r="G15" s="47">
        <f t="shared" si="2"/>
        <v>-6199420.4800000042</v>
      </c>
      <c r="H15" s="52">
        <f t="shared" si="3"/>
        <v>-15.042830354257603</v>
      </c>
    </row>
    <row r="16" spans="1:8" ht="15.75" x14ac:dyDescent="0.25">
      <c r="A16" s="16">
        <v>13203</v>
      </c>
      <c r="B16" s="6" t="s">
        <v>9</v>
      </c>
      <c r="C16" s="7">
        <v>24659653.280000001</v>
      </c>
      <c r="D16" s="9">
        <v>70011304.469999999</v>
      </c>
      <c r="E16" s="44">
        <f t="shared" si="1"/>
        <v>94670957.75</v>
      </c>
      <c r="F16" s="11">
        <v>101188936</v>
      </c>
      <c r="G16" s="47">
        <f t="shared" si="2"/>
        <v>6517978.25</v>
      </c>
      <c r="H16" s="52">
        <f t="shared" si="3"/>
        <v>6.884876212208809</v>
      </c>
    </row>
    <row r="17" spans="1:8" ht="15.75" x14ac:dyDescent="0.25">
      <c r="A17" s="16">
        <v>13301</v>
      </c>
      <c r="B17" s="6" t="s">
        <v>10</v>
      </c>
      <c r="C17" s="7">
        <v>987928.19</v>
      </c>
      <c r="D17" s="9">
        <v>301628.02</v>
      </c>
      <c r="E17" s="44">
        <f t="shared" si="1"/>
        <v>1289556.21</v>
      </c>
      <c r="F17" s="11">
        <v>1532554</v>
      </c>
      <c r="G17" s="47">
        <f t="shared" si="2"/>
        <v>242997.79000000004</v>
      </c>
      <c r="H17" s="52">
        <f t="shared" si="3"/>
        <v>18.843520593801799</v>
      </c>
    </row>
    <row r="18" spans="1:8" ht="15.75" x14ac:dyDescent="0.25">
      <c r="A18" s="16">
        <v>13401</v>
      </c>
      <c r="B18" s="6" t="s">
        <v>11</v>
      </c>
      <c r="C18" s="7">
        <v>134336138.41999999</v>
      </c>
      <c r="D18" s="9">
        <v>27765445.399999999</v>
      </c>
      <c r="E18" s="44">
        <f t="shared" si="1"/>
        <v>162101583.81999999</v>
      </c>
      <c r="F18" s="11">
        <v>154553486</v>
      </c>
      <c r="G18" s="47">
        <f t="shared" si="2"/>
        <v>-7548097.8199999928</v>
      </c>
      <c r="H18" s="52">
        <f t="shared" si="3"/>
        <v>-4.6563997970442443</v>
      </c>
    </row>
    <row r="19" spans="1:8" ht="31.5" x14ac:dyDescent="0.25">
      <c r="A19" s="16">
        <v>14101</v>
      </c>
      <c r="B19" s="6" t="s">
        <v>12</v>
      </c>
      <c r="C19" s="7">
        <v>37789118.770000003</v>
      </c>
      <c r="D19" s="9">
        <v>7794930.8399999999</v>
      </c>
      <c r="E19" s="44">
        <f t="shared" si="1"/>
        <v>45584049.609999999</v>
      </c>
      <c r="F19" s="11">
        <v>47144660</v>
      </c>
      <c r="G19" s="47">
        <f t="shared" si="2"/>
        <v>1560610.3900000006</v>
      </c>
      <c r="H19" s="52">
        <f t="shared" si="3"/>
        <v>3.4235887406932903</v>
      </c>
    </row>
    <row r="20" spans="1:8" ht="31.5" x14ac:dyDescent="0.25">
      <c r="A20" s="16">
        <v>14102</v>
      </c>
      <c r="B20" s="6" t="s">
        <v>13</v>
      </c>
      <c r="C20" s="7">
        <v>41703613.960000001</v>
      </c>
      <c r="D20" s="9">
        <v>8536357.8300000001</v>
      </c>
      <c r="E20" s="44">
        <f t="shared" si="1"/>
        <v>50239971.789999999</v>
      </c>
      <c r="F20" s="11">
        <v>48927591</v>
      </c>
      <c r="G20" s="47">
        <f t="shared" si="2"/>
        <v>-1312380.7899999991</v>
      </c>
      <c r="H20" s="52">
        <f t="shared" si="3"/>
        <v>-2.6122243768083138</v>
      </c>
    </row>
    <row r="21" spans="1:8" ht="15.75" x14ac:dyDescent="0.25">
      <c r="A21" s="16">
        <v>14401</v>
      </c>
      <c r="B21" s="6" t="s">
        <v>14</v>
      </c>
      <c r="C21" s="7">
        <v>1156437.68</v>
      </c>
      <c r="D21" s="9">
        <v>974841.48</v>
      </c>
      <c r="E21" s="44">
        <f t="shared" si="1"/>
        <v>2131279.16</v>
      </c>
      <c r="F21" s="11">
        <v>1237400</v>
      </c>
      <c r="G21" s="47">
        <f t="shared" si="2"/>
        <v>-893879.16000000015</v>
      </c>
      <c r="H21" s="52">
        <f t="shared" si="3"/>
        <v>-41.940970323193142</v>
      </c>
    </row>
    <row r="22" spans="1:8" ht="31.5" x14ac:dyDescent="0.25">
      <c r="A22" s="16">
        <v>14410</v>
      </c>
      <c r="B22" s="6" t="s">
        <v>116</v>
      </c>
      <c r="C22" s="7">
        <v>1457835.62</v>
      </c>
      <c r="D22" s="9">
        <v>147164.38</v>
      </c>
      <c r="E22" s="44">
        <f t="shared" si="1"/>
        <v>1605000</v>
      </c>
      <c r="F22" s="11">
        <v>1360000</v>
      </c>
      <c r="G22" s="47">
        <f t="shared" si="2"/>
        <v>-245000</v>
      </c>
      <c r="H22" s="52">
        <f t="shared" si="3"/>
        <v>-15.26479750778816</v>
      </c>
    </row>
    <row r="23" spans="1:8" ht="31.5" hidden="1" x14ac:dyDescent="0.25">
      <c r="A23" s="16">
        <v>14411</v>
      </c>
      <c r="B23" s="6" t="s">
        <v>117</v>
      </c>
      <c r="C23" s="7">
        <v>0</v>
      </c>
      <c r="D23" s="9">
        <v>0</v>
      </c>
      <c r="E23" s="44">
        <f t="shared" si="1"/>
        <v>0</v>
      </c>
      <c r="F23" s="11"/>
      <c r="G23" s="47">
        <f t="shared" si="2"/>
        <v>0</v>
      </c>
      <c r="H23" s="52" t="e">
        <f t="shared" si="3"/>
        <v>#DIV/0!</v>
      </c>
    </row>
    <row r="24" spans="1:8" ht="31.5" x14ac:dyDescent="0.25">
      <c r="A24" s="16">
        <v>14412</v>
      </c>
      <c r="B24" s="6" t="s">
        <v>118</v>
      </c>
      <c r="C24" s="7">
        <v>12212229.84</v>
      </c>
      <c r="D24" s="9">
        <v>1495715.1</v>
      </c>
      <c r="E24" s="44">
        <f t="shared" si="1"/>
        <v>13707944.939999999</v>
      </c>
      <c r="F24" s="11">
        <v>15600000</v>
      </c>
      <c r="G24" s="47">
        <f t="shared" si="2"/>
        <v>1892055.0600000005</v>
      </c>
      <c r="H24" s="52">
        <f t="shared" si="3"/>
        <v>13.802616426324803</v>
      </c>
    </row>
    <row r="25" spans="1:8" ht="15.75" hidden="1" x14ac:dyDescent="0.25">
      <c r="A25" s="16">
        <v>15201</v>
      </c>
      <c r="B25" s="6" t="s">
        <v>15</v>
      </c>
      <c r="C25" s="7">
        <v>0</v>
      </c>
      <c r="D25" s="9">
        <v>0</v>
      </c>
      <c r="E25" s="44">
        <f t="shared" si="1"/>
        <v>0</v>
      </c>
      <c r="F25" s="11"/>
      <c r="G25" s="47">
        <f t="shared" si="2"/>
        <v>0</v>
      </c>
      <c r="H25" s="52" t="e">
        <f t="shared" si="3"/>
        <v>#DIV/0!</v>
      </c>
    </row>
    <row r="26" spans="1:8" ht="31.5" x14ac:dyDescent="0.25">
      <c r="A26" s="16">
        <v>15302</v>
      </c>
      <c r="B26" s="6" t="s">
        <v>16</v>
      </c>
      <c r="C26" s="7">
        <v>391780.98</v>
      </c>
      <c r="D26" s="9">
        <f>27276.54*2</f>
        <v>54553.08</v>
      </c>
      <c r="E26" s="44">
        <f t="shared" si="1"/>
        <v>446334.06</v>
      </c>
      <c r="F26" s="11">
        <v>600000</v>
      </c>
      <c r="G26" s="47">
        <f t="shared" si="2"/>
        <v>153665.94</v>
      </c>
      <c r="H26" s="52">
        <f t="shared" si="3"/>
        <v>34.428459257624212</v>
      </c>
    </row>
    <row r="27" spans="1:8" ht="15.75" x14ac:dyDescent="0.25">
      <c r="A27" s="16">
        <v>15401</v>
      </c>
      <c r="B27" s="6" t="s">
        <v>17</v>
      </c>
      <c r="C27" s="7">
        <v>27956563.07</v>
      </c>
      <c r="D27" s="9">
        <v>5889836.9699999997</v>
      </c>
      <c r="E27" s="44">
        <f t="shared" si="1"/>
        <v>33846400.039999999</v>
      </c>
      <c r="F27" s="11">
        <v>35280903</v>
      </c>
      <c r="G27" s="47">
        <f t="shared" si="2"/>
        <v>1434502.9600000009</v>
      </c>
      <c r="H27" s="52">
        <f t="shared" si="3"/>
        <v>4.2382733711848033</v>
      </c>
    </row>
    <row r="28" spans="1:8" ht="15.75" x14ac:dyDescent="0.25">
      <c r="A28" s="16">
        <v>15402</v>
      </c>
      <c r="B28" s="6" t="s">
        <v>18</v>
      </c>
      <c r="C28" s="7">
        <v>15251587.35</v>
      </c>
      <c r="D28" s="9">
        <v>3183485.46</v>
      </c>
      <c r="E28" s="44">
        <f t="shared" si="1"/>
        <v>18435072.809999999</v>
      </c>
      <c r="F28" s="11">
        <v>19463707</v>
      </c>
      <c r="G28" s="47">
        <f t="shared" si="2"/>
        <v>1028634.1900000013</v>
      </c>
      <c r="H28" s="52">
        <f t="shared" si="3"/>
        <v>5.5797674389548604</v>
      </c>
    </row>
    <row r="29" spans="1:8" ht="15.75" x14ac:dyDescent="0.25">
      <c r="A29" s="16">
        <v>15403</v>
      </c>
      <c r="B29" s="6" t="s">
        <v>19</v>
      </c>
      <c r="C29" s="7">
        <v>58274063.649999999</v>
      </c>
      <c r="D29" s="9">
        <v>11967393.99</v>
      </c>
      <c r="E29" s="44">
        <f t="shared" si="1"/>
        <v>70241457.640000001</v>
      </c>
      <c r="F29" s="11">
        <v>71878612</v>
      </c>
      <c r="G29" s="47">
        <f t="shared" si="2"/>
        <v>1637154.3599999994</v>
      </c>
      <c r="H29" s="52">
        <f t="shared" si="3"/>
        <v>2.3307522580051057</v>
      </c>
    </row>
    <row r="30" spans="1:8" ht="15.75" x14ac:dyDescent="0.25">
      <c r="A30" s="16">
        <v>15404</v>
      </c>
      <c r="B30" s="6" t="s">
        <v>20</v>
      </c>
      <c r="C30" s="7">
        <v>7614919.4400000004</v>
      </c>
      <c r="D30" s="9">
        <v>0</v>
      </c>
      <c r="E30" s="44">
        <f t="shared" si="1"/>
        <v>7614919.4400000004</v>
      </c>
      <c r="F30" s="11">
        <v>16843689</v>
      </c>
      <c r="G30" s="47">
        <f t="shared" si="2"/>
        <v>9228769.5599999987</v>
      </c>
      <c r="H30" s="52">
        <f t="shared" si="3"/>
        <v>121.19326583447085</v>
      </c>
    </row>
    <row r="31" spans="1:8" ht="15.75" x14ac:dyDescent="0.25">
      <c r="A31" s="16">
        <v>15405</v>
      </c>
      <c r="B31" s="6" t="s">
        <v>21</v>
      </c>
      <c r="C31" s="7">
        <v>5842443.3099999996</v>
      </c>
      <c r="D31" s="9">
        <v>0</v>
      </c>
      <c r="E31" s="44">
        <f t="shared" si="1"/>
        <v>5842443.3099999996</v>
      </c>
      <c r="F31" s="11">
        <v>5906511</v>
      </c>
      <c r="G31" s="47">
        <f t="shared" si="2"/>
        <v>64067.69000000041</v>
      </c>
      <c r="H31" s="52">
        <f t="shared" si="3"/>
        <v>1.096590700167198</v>
      </c>
    </row>
    <row r="32" spans="1:8" ht="15.75" x14ac:dyDescent="0.25">
      <c r="A32" s="16">
        <v>15406</v>
      </c>
      <c r="B32" s="6" t="s">
        <v>22</v>
      </c>
      <c r="C32" s="7">
        <v>11107750.960000001</v>
      </c>
      <c r="D32" s="9">
        <v>2263421.38</v>
      </c>
      <c r="E32" s="44">
        <f t="shared" si="1"/>
        <v>13371172.34</v>
      </c>
      <c r="F32" s="11">
        <v>13674691</v>
      </c>
      <c r="G32" s="47">
        <f t="shared" si="2"/>
        <v>303518.66000000015</v>
      </c>
      <c r="H32" s="52">
        <f t="shared" si="3"/>
        <v>2.2699480066682014</v>
      </c>
    </row>
    <row r="33" spans="1:8" ht="15.75" x14ac:dyDescent="0.25">
      <c r="A33" s="16">
        <v>15412</v>
      </c>
      <c r="B33" s="6" t="s">
        <v>23</v>
      </c>
      <c r="C33" s="7">
        <v>3753490.66</v>
      </c>
      <c r="D33" s="9">
        <v>2426575</v>
      </c>
      <c r="E33" s="44">
        <f t="shared" si="1"/>
        <v>6180065.6600000001</v>
      </c>
      <c r="F33" s="11">
        <v>5848356</v>
      </c>
      <c r="G33" s="47">
        <f t="shared" si="2"/>
        <v>-331709.66000000015</v>
      </c>
      <c r="H33" s="52">
        <f t="shared" si="3"/>
        <v>-5.3674131999432575</v>
      </c>
    </row>
    <row r="34" spans="1:8" ht="15.75" hidden="1" x14ac:dyDescent="0.25">
      <c r="A34" s="16">
        <v>15501</v>
      </c>
      <c r="B34" s="6" t="s">
        <v>24</v>
      </c>
      <c r="C34" s="7">
        <v>0</v>
      </c>
      <c r="D34" s="9">
        <v>0</v>
      </c>
      <c r="E34" s="44">
        <f t="shared" si="1"/>
        <v>0</v>
      </c>
      <c r="F34" s="11"/>
      <c r="G34" s="47">
        <f t="shared" si="2"/>
        <v>0</v>
      </c>
      <c r="H34" s="52">
        <v>0</v>
      </c>
    </row>
    <row r="35" spans="1:8" ht="15.75" hidden="1" x14ac:dyDescent="0.25">
      <c r="A35" s="16">
        <v>15901</v>
      </c>
      <c r="B35" s="6" t="s">
        <v>25</v>
      </c>
      <c r="C35" s="7">
        <v>0</v>
      </c>
      <c r="D35" s="9">
        <v>0</v>
      </c>
      <c r="E35" s="44">
        <f t="shared" si="1"/>
        <v>0</v>
      </c>
      <c r="F35" s="11"/>
      <c r="G35" s="47">
        <f t="shared" si="2"/>
        <v>0</v>
      </c>
      <c r="H35" s="52">
        <v>0</v>
      </c>
    </row>
    <row r="36" spans="1:8" ht="31.5" x14ac:dyDescent="0.25">
      <c r="A36" s="16">
        <v>15913</v>
      </c>
      <c r="B36" s="6" t="s">
        <v>119</v>
      </c>
      <c r="C36" s="7">
        <v>2396111.85</v>
      </c>
      <c r="D36" s="9">
        <v>3000000</v>
      </c>
      <c r="E36" s="44">
        <f t="shared" si="1"/>
        <v>5396111.8499999996</v>
      </c>
      <c r="F36" s="11">
        <v>5840000</v>
      </c>
      <c r="G36" s="47">
        <f t="shared" si="2"/>
        <v>443888.15000000037</v>
      </c>
      <c r="H36" s="52">
        <f t="shared" si="3"/>
        <v>8.2260739276559036</v>
      </c>
    </row>
    <row r="37" spans="1:8" ht="15.75" hidden="1" x14ac:dyDescent="0.25">
      <c r="A37" s="16">
        <v>15914</v>
      </c>
      <c r="B37" s="6" t="s">
        <v>120</v>
      </c>
      <c r="C37" s="7">
        <v>0</v>
      </c>
      <c r="D37" s="9">
        <v>0</v>
      </c>
      <c r="E37" s="44">
        <f t="shared" si="1"/>
        <v>0</v>
      </c>
      <c r="F37" s="11"/>
      <c r="G37" s="47">
        <f t="shared" si="2"/>
        <v>0</v>
      </c>
      <c r="H37" s="52">
        <v>0</v>
      </c>
    </row>
    <row r="38" spans="1:8" ht="31.5" hidden="1" x14ac:dyDescent="0.25">
      <c r="A38" s="16">
        <v>16101</v>
      </c>
      <c r="B38" s="6" t="s">
        <v>26</v>
      </c>
      <c r="C38" s="7">
        <v>0</v>
      </c>
      <c r="D38" s="9">
        <v>0</v>
      </c>
      <c r="E38" s="44">
        <f t="shared" si="1"/>
        <v>0</v>
      </c>
      <c r="F38" s="11"/>
      <c r="G38" s="47">
        <f t="shared" si="2"/>
        <v>0</v>
      </c>
      <c r="H38" s="52">
        <v>0</v>
      </c>
    </row>
    <row r="39" spans="1:8" ht="15.75" x14ac:dyDescent="0.25">
      <c r="A39" s="16">
        <v>17101</v>
      </c>
      <c r="B39" s="6" t="s">
        <v>27</v>
      </c>
      <c r="C39" s="7">
        <v>8950530</v>
      </c>
      <c r="D39" s="9">
        <v>2263463.0099999998</v>
      </c>
      <c r="E39" s="44">
        <f t="shared" si="1"/>
        <v>11213993.01</v>
      </c>
      <c r="F39" s="11">
        <v>14516279</v>
      </c>
      <c r="G39" s="47">
        <f t="shared" si="2"/>
        <v>3302285.99</v>
      </c>
      <c r="H39" s="52">
        <f t="shared" si="3"/>
        <v>29.447904836887346</v>
      </c>
    </row>
    <row r="40" spans="1:8" ht="15.75" x14ac:dyDescent="0.25">
      <c r="A40" s="29"/>
      <c r="B40" s="30"/>
      <c r="C40" s="30"/>
      <c r="D40" s="41"/>
      <c r="E40" s="44"/>
      <c r="F40" s="31"/>
      <c r="G40" s="47"/>
      <c r="H40" s="52"/>
    </row>
    <row r="41" spans="1:8" ht="15.75" x14ac:dyDescent="0.25">
      <c r="A41" s="17">
        <v>200000</v>
      </c>
      <c r="B41" s="3" t="s">
        <v>121</v>
      </c>
      <c r="C41" s="2">
        <f>SUM(C42:C80)</f>
        <v>9871416.2299999967</v>
      </c>
      <c r="D41" s="18">
        <f t="shared" ref="D41:G41" si="4">SUM(D42:D80)</f>
        <v>11314607.916666664</v>
      </c>
      <c r="E41" s="19">
        <f t="shared" si="4"/>
        <v>21186024.146666672</v>
      </c>
      <c r="F41" s="19">
        <f t="shared" si="4"/>
        <v>23976341.040000003</v>
      </c>
      <c r="G41" s="49">
        <f t="shared" si="4"/>
        <v>2790316.8933333349</v>
      </c>
      <c r="H41" s="53">
        <f t="shared" ref="H41:H80" si="5">(F41*100/E41)-100</f>
        <v>13.170554673290837</v>
      </c>
    </row>
    <row r="42" spans="1:8" ht="15.75" x14ac:dyDescent="0.25">
      <c r="A42" s="16">
        <v>21101</v>
      </c>
      <c r="B42" s="6" t="s">
        <v>28</v>
      </c>
      <c r="C42" s="7">
        <v>765287.22</v>
      </c>
      <c r="D42" s="9">
        <v>3076405.46</v>
      </c>
      <c r="E42" s="44">
        <f t="shared" ref="E42:E80" si="6">SUM(C42:D42)</f>
        <v>3841692.6799999997</v>
      </c>
      <c r="F42" s="11">
        <v>6514000.0800000001</v>
      </c>
      <c r="G42" s="47">
        <f t="shared" ref="G42:G80" si="7">F42-E42</f>
        <v>2672307.4000000004</v>
      </c>
      <c r="H42" s="52">
        <f t="shared" si="5"/>
        <v>69.560676050745428</v>
      </c>
    </row>
    <row r="43" spans="1:8" ht="15.75" x14ac:dyDescent="0.25">
      <c r="A43" s="16">
        <v>21102</v>
      </c>
      <c r="B43" s="6" t="s">
        <v>29</v>
      </c>
      <c r="C43" s="7">
        <v>16942.52</v>
      </c>
      <c r="D43" s="9">
        <v>190224.10666666701</v>
      </c>
      <c r="E43" s="44">
        <f t="shared" si="6"/>
        <v>207166.626666667</v>
      </c>
      <c r="F43" s="11">
        <v>128000.16</v>
      </c>
      <c r="G43" s="47">
        <f t="shared" si="7"/>
        <v>-79166.466666666995</v>
      </c>
      <c r="H43" s="52">
        <f t="shared" si="5"/>
        <v>-38.213909228751682</v>
      </c>
    </row>
    <row r="44" spans="1:8" ht="15.75" hidden="1" x14ac:dyDescent="0.25">
      <c r="A44" s="16">
        <v>21103</v>
      </c>
      <c r="B44" s="6" t="s">
        <v>158</v>
      </c>
      <c r="C44" s="7">
        <v>0</v>
      </c>
      <c r="D44" s="9">
        <v>0</v>
      </c>
      <c r="E44" s="44">
        <f t="shared" si="6"/>
        <v>0</v>
      </c>
      <c r="F44" s="11">
        <v>9999.9599999999991</v>
      </c>
      <c r="G44" s="47">
        <f t="shared" si="7"/>
        <v>9999.9599999999991</v>
      </c>
      <c r="H44" s="52" t="e">
        <f t="shared" si="5"/>
        <v>#DIV/0!</v>
      </c>
    </row>
    <row r="45" spans="1:8" ht="31.5" x14ac:dyDescent="0.25">
      <c r="A45" s="16">
        <v>21201</v>
      </c>
      <c r="B45" s="6" t="s">
        <v>30</v>
      </c>
      <c r="C45" s="7">
        <v>64641.35</v>
      </c>
      <c r="D45" s="9">
        <v>240958.65</v>
      </c>
      <c r="E45" s="44">
        <f t="shared" si="6"/>
        <v>305600</v>
      </c>
      <c r="F45" s="11">
        <v>220500.12</v>
      </c>
      <c r="G45" s="47">
        <f t="shared" si="7"/>
        <v>-85099.88</v>
      </c>
      <c r="H45" s="52">
        <f t="shared" si="5"/>
        <v>-27.846819371727747</v>
      </c>
    </row>
    <row r="46" spans="1:8" ht="47.25" x14ac:dyDescent="0.25">
      <c r="A46" s="16">
        <v>21401</v>
      </c>
      <c r="B46" s="6" t="s">
        <v>31</v>
      </c>
      <c r="C46" s="7">
        <v>426559.85</v>
      </c>
      <c r="D46" s="9">
        <v>1307281.23</v>
      </c>
      <c r="E46" s="44">
        <f t="shared" si="6"/>
        <v>1733841.08</v>
      </c>
      <c r="F46" s="11">
        <v>1824000</v>
      </c>
      <c r="G46" s="47">
        <f t="shared" si="7"/>
        <v>90158.919999999925</v>
      </c>
      <c r="H46" s="52">
        <f t="shared" si="5"/>
        <v>5.1999529276350955</v>
      </c>
    </row>
    <row r="47" spans="1:8" ht="31.5" x14ac:dyDescent="0.25">
      <c r="A47" s="16">
        <v>21501</v>
      </c>
      <c r="B47" s="6" t="s">
        <v>32</v>
      </c>
      <c r="C47" s="7">
        <v>166394.07999999999</v>
      </c>
      <c r="D47" s="9">
        <v>301185.88</v>
      </c>
      <c r="E47" s="44">
        <f t="shared" si="6"/>
        <v>467579.95999999996</v>
      </c>
      <c r="F47" s="11">
        <v>387000</v>
      </c>
      <c r="G47" s="47">
        <f t="shared" si="7"/>
        <v>-80579.959999999963</v>
      </c>
      <c r="H47" s="52">
        <f t="shared" si="5"/>
        <v>-17.233407522426745</v>
      </c>
    </row>
    <row r="48" spans="1:8" ht="15.75" x14ac:dyDescent="0.25">
      <c r="A48" s="16">
        <v>21601</v>
      </c>
      <c r="B48" s="6" t="s">
        <v>33</v>
      </c>
      <c r="C48" s="7">
        <v>474912.37</v>
      </c>
      <c r="D48" s="9">
        <v>766007.52999999991</v>
      </c>
      <c r="E48" s="44">
        <f t="shared" si="6"/>
        <v>1240919.8999999999</v>
      </c>
      <c r="F48" s="11">
        <v>1800000</v>
      </c>
      <c r="G48" s="47">
        <f t="shared" si="7"/>
        <v>559080.10000000009</v>
      </c>
      <c r="H48" s="52">
        <f t="shared" si="5"/>
        <v>45.053681547052321</v>
      </c>
    </row>
    <row r="49" spans="1:8" ht="15.75" x14ac:dyDescent="0.25">
      <c r="A49" s="16">
        <v>21701</v>
      </c>
      <c r="B49" s="6" t="s">
        <v>170</v>
      </c>
      <c r="C49" s="7"/>
      <c r="D49" s="9">
        <v>0</v>
      </c>
      <c r="E49" s="44"/>
      <c r="F49" s="11">
        <v>187500</v>
      </c>
      <c r="G49" s="47">
        <f t="shared" ref="G49" si="8">F49-E49</f>
        <v>187500</v>
      </c>
      <c r="H49" s="52">
        <v>100</v>
      </c>
    </row>
    <row r="50" spans="1:8" ht="15.75" x14ac:dyDescent="0.25">
      <c r="A50" s="16">
        <v>21801</v>
      </c>
      <c r="B50" s="6" t="s">
        <v>34</v>
      </c>
      <c r="C50" s="7">
        <v>3564</v>
      </c>
      <c r="D50" s="9">
        <v>37935.979999999996</v>
      </c>
      <c r="E50" s="44">
        <f t="shared" si="6"/>
        <v>41499.979999999996</v>
      </c>
      <c r="F50" s="11">
        <v>15999.96</v>
      </c>
      <c r="G50" s="47">
        <f t="shared" si="7"/>
        <v>-25500.019999999997</v>
      </c>
      <c r="H50" s="52">
        <f t="shared" si="5"/>
        <v>-61.445860937764301</v>
      </c>
    </row>
    <row r="51" spans="1:8" ht="15.75" x14ac:dyDescent="0.25">
      <c r="A51" s="16">
        <v>22104</v>
      </c>
      <c r="B51" s="6" t="s">
        <v>35</v>
      </c>
      <c r="C51" s="7">
        <v>0</v>
      </c>
      <c r="D51" s="9">
        <v>145000</v>
      </c>
      <c r="E51" s="44">
        <f t="shared" si="6"/>
        <v>145000</v>
      </c>
      <c r="F51" s="11"/>
      <c r="G51" s="47">
        <f t="shared" si="7"/>
        <v>-145000</v>
      </c>
      <c r="H51" s="52">
        <f t="shared" si="5"/>
        <v>-100</v>
      </c>
    </row>
    <row r="52" spans="1:8" ht="15.75" x14ac:dyDescent="0.25">
      <c r="A52" s="16">
        <v>22105</v>
      </c>
      <c r="B52" s="6" t="s">
        <v>36</v>
      </c>
      <c r="C52" s="7">
        <v>184032.91</v>
      </c>
      <c r="D52" s="9">
        <v>84966.930000000022</v>
      </c>
      <c r="E52" s="44">
        <f t="shared" si="6"/>
        <v>268999.84000000003</v>
      </c>
      <c r="F52" s="11">
        <v>243000</v>
      </c>
      <c r="G52" s="47">
        <f t="shared" si="7"/>
        <v>-25999.840000000026</v>
      </c>
      <c r="H52" s="52">
        <f t="shared" si="5"/>
        <v>-9.6653737786609923</v>
      </c>
    </row>
    <row r="53" spans="1:8" ht="15.75" x14ac:dyDescent="0.25">
      <c r="A53" s="16">
        <v>22106</v>
      </c>
      <c r="B53" s="6" t="s">
        <v>37</v>
      </c>
      <c r="C53" s="7">
        <v>34882.15</v>
      </c>
      <c r="D53" s="9">
        <v>34157.810000000005</v>
      </c>
      <c r="E53" s="44">
        <f t="shared" si="6"/>
        <v>69039.960000000006</v>
      </c>
      <c r="F53" s="11">
        <v>48000</v>
      </c>
      <c r="G53" s="47">
        <f t="shared" si="7"/>
        <v>-21039.960000000006</v>
      </c>
      <c r="H53" s="52">
        <f t="shared" si="5"/>
        <v>-30.475046625171856</v>
      </c>
    </row>
    <row r="54" spans="1:8" ht="31.5" x14ac:dyDescent="0.25">
      <c r="A54" s="16">
        <v>22301</v>
      </c>
      <c r="B54" s="6" t="s">
        <v>38</v>
      </c>
      <c r="C54" s="7">
        <v>0</v>
      </c>
      <c r="D54" s="9">
        <v>31999.999999999996</v>
      </c>
      <c r="E54" s="44">
        <f t="shared" si="6"/>
        <v>31999.999999999996</v>
      </c>
      <c r="F54" s="11">
        <v>30399.96</v>
      </c>
      <c r="G54" s="47">
        <f t="shared" si="7"/>
        <v>-1600.0399999999972</v>
      </c>
      <c r="H54" s="52">
        <f t="shared" si="5"/>
        <v>-5.0001249999999828</v>
      </c>
    </row>
    <row r="55" spans="1:8" ht="15.75" hidden="1" x14ac:dyDescent="0.25">
      <c r="A55" s="16">
        <v>24201</v>
      </c>
      <c r="B55" s="6" t="s">
        <v>39</v>
      </c>
      <c r="C55" s="7">
        <v>0</v>
      </c>
      <c r="D55" s="9">
        <v>0</v>
      </c>
      <c r="E55" s="44">
        <f t="shared" si="6"/>
        <v>0</v>
      </c>
      <c r="F55" s="11"/>
      <c r="G55" s="47">
        <f t="shared" si="7"/>
        <v>0</v>
      </c>
      <c r="H55" s="52" t="e">
        <f t="shared" si="5"/>
        <v>#DIV/0!</v>
      </c>
    </row>
    <row r="56" spans="1:8" ht="15.75" x14ac:dyDescent="0.25">
      <c r="A56" s="16">
        <v>24301</v>
      </c>
      <c r="B56" s="6" t="s">
        <v>40</v>
      </c>
      <c r="C56" s="7">
        <v>24900</v>
      </c>
      <c r="D56" s="9">
        <v>29599.960000000006</v>
      </c>
      <c r="E56" s="44">
        <f t="shared" si="6"/>
        <v>54499.960000000006</v>
      </c>
      <c r="F56" s="11">
        <v>66640.08</v>
      </c>
      <c r="G56" s="47">
        <f t="shared" si="7"/>
        <v>12140.119999999995</v>
      </c>
      <c r="H56" s="52">
        <f t="shared" si="5"/>
        <v>22.275465890250175</v>
      </c>
    </row>
    <row r="57" spans="1:8" ht="15.75" hidden="1" x14ac:dyDescent="0.25">
      <c r="A57" s="16">
        <v>24401</v>
      </c>
      <c r="B57" s="6" t="s">
        <v>41</v>
      </c>
      <c r="C57" s="7">
        <v>0</v>
      </c>
      <c r="D57" s="9">
        <v>0</v>
      </c>
      <c r="E57" s="44">
        <f t="shared" si="6"/>
        <v>0</v>
      </c>
      <c r="F57" s="11"/>
      <c r="G57" s="47">
        <f t="shared" si="7"/>
        <v>0</v>
      </c>
      <c r="H57" s="52" t="e">
        <f t="shared" si="5"/>
        <v>#DIV/0!</v>
      </c>
    </row>
    <row r="58" spans="1:8" ht="15.75" hidden="1" x14ac:dyDescent="0.25">
      <c r="A58" s="16">
        <v>24501</v>
      </c>
      <c r="B58" s="6" t="s">
        <v>42</v>
      </c>
      <c r="C58" s="7">
        <v>0</v>
      </c>
      <c r="D58" s="9">
        <v>0</v>
      </c>
      <c r="E58" s="44">
        <f t="shared" si="6"/>
        <v>0</v>
      </c>
      <c r="F58" s="11"/>
      <c r="G58" s="47">
        <f t="shared" si="7"/>
        <v>0</v>
      </c>
      <c r="H58" s="52" t="e">
        <f t="shared" si="5"/>
        <v>#DIV/0!</v>
      </c>
    </row>
    <row r="59" spans="1:8" ht="15.75" x14ac:dyDescent="0.25">
      <c r="A59" s="16">
        <v>24601</v>
      </c>
      <c r="B59" s="6" t="s">
        <v>43</v>
      </c>
      <c r="C59" s="7">
        <v>486075.82</v>
      </c>
      <c r="D59" s="9">
        <v>490049.87999999995</v>
      </c>
      <c r="E59" s="44">
        <f t="shared" si="6"/>
        <v>976125.7</v>
      </c>
      <c r="F59" s="11">
        <v>485531.52</v>
      </c>
      <c r="G59" s="47">
        <f t="shared" si="7"/>
        <v>-490594.17999999993</v>
      </c>
      <c r="H59" s="52">
        <f t="shared" si="5"/>
        <v>-50.259324183350564</v>
      </c>
    </row>
    <row r="60" spans="1:8" ht="31.5" x14ac:dyDescent="0.25">
      <c r="A60" s="16">
        <v>24701</v>
      </c>
      <c r="B60" s="6" t="s">
        <v>44</v>
      </c>
      <c r="C60" s="7">
        <v>14804.66</v>
      </c>
      <c r="D60" s="9">
        <v>27695.3</v>
      </c>
      <c r="E60" s="44">
        <f t="shared" si="6"/>
        <v>42499.96</v>
      </c>
      <c r="F60" s="11">
        <v>72600</v>
      </c>
      <c r="G60" s="47">
        <f t="shared" si="7"/>
        <v>30100.04</v>
      </c>
      <c r="H60" s="52">
        <f t="shared" si="5"/>
        <v>70.823690187002541</v>
      </c>
    </row>
    <row r="61" spans="1:8" ht="15.75" x14ac:dyDescent="0.25">
      <c r="A61" s="16">
        <v>24801</v>
      </c>
      <c r="B61" s="6" t="s">
        <v>45</v>
      </c>
      <c r="C61" s="7">
        <v>0</v>
      </c>
      <c r="D61" s="9">
        <v>41000</v>
      </c>
      <c r="E61" s="44">
        <f t="shared" si="6"/>
        <v>41000</v>
      </c>
      <c r="F61" s="11">
        <v>55600.08</v>
      </c>
      <c r="G61" s="47">
        <f t="shared" si="7"/>
        <v>14600.080000000002</v>
      </c>
      <c r="H61" s="52">
        <f t="shared" si="5"/>
        <v>35.609951219512197</v>
      </c>
    </row>
    <row r="62" spans="1:8" ht="31.5" x14ac:dyDescent="0.25">
      <c r="A62" s="16">
        <v>24901</v>
      </c>
      <c r="B62" s="6" t="s">
        <v>46</v>
      </c>
      <c r="C62" s="7">
        <v>428650.35</v>
      </c>
      <c r="D62" s="9">
        <v>363189.57000000007</v>
      </c>
      <c r="E62" s="44">
        <f t="shared" si="6"/>
        <v>791839.92</v>
      </c>
      <c r="F62" s="11">
        <v>417900.12</v>
      </c>
      <c r="G62" s="47">
        <f t="shared" si="7"/>
        <v>-373939.80000000005</v>
      </c>
      <c r="H62" s="52">
        <f t="shared" si="5"/>
        <v>-47.224166217838579</v>
      </c>
    </row>
    <row r="63" spans="1:8" ht="15.75" x14ac:dyDescent="0.25">
      <c r="A63" s="16">
        <v>25301</v>
      </c>
      <c r="B63" s="6" t="s">
        <v>47</v>
      </c>
      <c r="C63" s="7">
        <v>105799.36</v>
      </c>
      <c r="D63" s="9">
        <v>102700.59999999999</v>
      </c>
      <c r="E63" s="44">
        <f t="shared" si="6"/>
        <v>208499.96</v>
      </c>
      <c r="F63" s="11">
        <v>172500</v>
      </c>
      <c r="G63" s="47">
        <f t="shared" si="7"/>
        <v>-35999.959999999992</v>
      </c>
      <c r="H63" s="52">
        <f t="shared" si="5"/>
        <v>-17.266171178162338</v>
      </c>
    </row>
    <row r="64" spans="1:8" ht="31.5" x14ac:dyDescent="0.25">
      <c r="A64" s="16">
        <v>25401</v>
      </c>
      <c r="B64" s="6" t="s">
        <v>48</v>
      </c>
      <c r="C64" s="7">
        <v>290032.3</v>
      </c>
      <c r="D64" s="9">
        <v>228367.65999999997</v>
      </c>
      <c r="E64" s="44">
        <f t="shared" si="6"/>
        <v>518399.95999999996</v>
      </c>
      <c r="F64" s="11">
        <v>1005000</v>
      </c>
      <c r="G64" s="47">
        <f t="shared" si="7"/>
        <v>486600.04000000004</v>
      </c>
      <c r="H64" s="52">
        <f t="shared" si="5"/>
        <v>93.865755699518189</v>
      </c>
    </row>
    <row r="65" spans="1:8" ht="31.5" x14ac:dyDescent="0.25">
      <c r="A65" s="16">
        <v>25501</v>
      </c>
      <c r="B65" s="6" t="s">
        <v>49</v>
      </c>
      <c r="C65" s="7">
        <v>13912.23</v>
      </c>
      <c r="D65" s="9">
        <v>16087.75</v>
      </c>
      <c r="E65" s="44">
        <f t="shared" si="6"/>
        <v>29999.98</v>
      </c>
      <c r="F65" s="11">
        <v>24000</v>
      </c>
      <c r="G65" s="47">
        <f t="shared" si="7"/>
        <v>-5999.98</v>
      </c>
      <c r="H65" s="52">
        <f t="shared" si="5"/>
        <v>-19.999946666631104</v>
      </c>
    </row>
    <row r="66" spans="1:8" ht="31.5" hidden="1" x14ac:dyDescent="0.25">
      <c r="A66" s="16">
        <v>25601</v>
      </c>
      <c r="B66" s="6" t="s">
        <v>159</v>
      </c>
      <c r="C66" s="7">
        <v>0</v>
      </c>
      <c r="D66" s="9">
        <v>0</v>
      </c>
      <c r="E66" s="44">
        <f t="shared" si="6"/>
        <v>0</v>
      </c>
      <c r="F66" s="11"/>
      <c r="G66" s="47">
        <f t="shared" si="7"/>
        <v>0</v>
      </c>
      <c r="H66" s="52" t="e">
        <f t="shared" si="5"/>
        <v>#DIV/0!</v>
      </c>
    </row>
    <row r="67" spans="1:8" ht="15.75" x14ac:dyDescent="0.25">
      <c r="A67" s="16">
        <v>26101</v>
      </c>
      <c r="B67" s="6" t="s">
        <v>50</v>
      </c>
      <c r="C67" s="7">
        <v>5189769.62</v>
      </c>
      <c r="D67" s="9">
        <v>1660230.38</v>
      </c>
      <c r="E67" s="44">
        <f t="shared" si="6"/>
        <v>6850000</v>
      </c>
      <c r="F67" s="11">
        <v>7700000</v>
      </c>
      <c r="G67" s="47">
        <f t="shared" si="7"/>
        <v>850000</v>
      </c>
      <c r="H67" s="52">
        <f t="shared" si="5"/>
        <v>12.408759124087595</v>
      </c>
    </row>
    <row r="68" spans="1:8" ht="15.75" x14ac:dyDescent="0.25">
      <c r="A68" s="16">
        <v>26102</v>
      </c>
      <c r="B68" s="6" t="s">
        <v>51</v>
      </c>
      <c r="C68" s="7">
        <v>13588.71</v>
      </c>
      <c r="D68" s="9">
        <v>46411.29</v>
      </c>
      <c r="E68" s="44">
        <f t="shared" si="6"/>
        <v>60000</v>
      </c>
      <c r="F68" s="11">
        <v>90300.12</v>
      </c>
      <c r="G68" s="47">
        <f t="shared" si="7"/>
        <v>30300.119999999995</v>
      </c>
      <c r="H68" s="52">
        <f t="shared" si="5"/>
        <v>50.500200000000007</v>
      </c>
    </row>
    <row r="69" spans="1:8" ht="15.75" x14ac:dyDescent="0.25">
      <c r="A69" s="16">
        <v>27101</v>
      </c>
      <c r="B69" s="6" t="s">
        <v>52</v>
      </c>
      <c r="C69" s="7">
        <v>0</v>
      </c>
      <c r="D69" s="9">
        <v>300000</v>
      </c>
      <c r="E69" s="44">
        <f t="shared" si="6"/>
        <v>300000</v>
      </c>
      <c r="F69" s="11">
        <v>349999.92</v>
      </c>
      <c r="G69" s="47">
        <f t="shared" si="7"/>
        <v>49999.919999999984</v>
      </c>
      <c r="H69" s="52">
        <f t="shared" si="5"/>
        <v>16.666640000000001</v>
      </c>
    </row>
    <row r="70" spans="1:8" ht="31.5" hidden="1" x14ac:dyDescent="0.25">
      <c r="A70" s="16">
        <v>27102</v>
      </c>
      <c r="B70" s="6" t="s">
        <v>53</v>
      </c>
      <c r="C70" s="7">
        <v>0</v>
      </c>
      <c r="D70" s="9">
        <v>0</v>
      </c>
      <c r="E70" s="44">
        <f t="shared" si="6"/>
        <v>0</v>
      </c>
      <c r="F70" s="11"/>
      <c r="G70" s="47">
        <f t="shared" si="7"/>
        <v>0</v>
      </c>
      <c r="H70" s="52" t="e">
        <f t="shared" si="5"/>
        <v>#DIV/0!</v>
      </c>
    </row>
    <row r="71" spans="1:8" ht="15.75" x14ac:dyDescent="0.25">
      <c r="A71" s="16">
        <v>27201</v>
      </c>
      <c r="B71" s="6" t="s">
        <v>122</v>
      </c>
      <c r="C71" s="7">
        <v>0</v>
      </c>
      <c r="D71" s="9">
        <v>20000</v>
      </c>
      <c r="E71" s="44">
        <f t="shared" si="6"/>
        <v>20000</v>
      </c>
      <c r="F71" s="11"/>
      <c r="G71" s="47">
        <f t="shared" si="7"/>
        <v>-20000</v>
      </c>
      <c r="H71" s="52">
        <f t="shared" si="5"/>
        <v>-100</v>
      </c>
    </row>
    <row r="72" spans="1:8" ht="15.75" x14ac:dyDescent="0.25">
      <c r="A72" s="16">
        <v>27301</v>
      </c>
      <c r="B72" s="6" t="s">
        <v>54</v>
      </c>
      <c r="C72" s="7">
        <v>0</v>
      </c>
      <c r="D72" s="9">
        <v>0</v>
      </c>
      <c r="E72" s="44">
        <f t="shared" si="6"/>
        <v>0</v>
      </c>
      <c r="F72" s="11">
        <v>2000.04</v>
      </c>
      <c r="G72" s="47">
        <f t="shared" si="7"/>
        <v>2000.04</v>
      </c>
      <c r="H72" s="52">
        <v>100</v>
      </c>
    </row>
    <row r="73" spans="1:8" ht="15.75" x14ac:dyDescent="0.25">
      <c r="A73" s="16">
        <v>29101</v>
      </c>
      <c r="B73" s="6" t="s">
        <v>123</v>
      </c>
      <c r="C73" s="7">
        <v>24171.93</v>
      </c>
      <c r="D73" s="9">
        <v>49804.610000000008</v>
      </c>
      <c r="E73" s="44">
        <f t="shared" si="6"/>
        <v>73976.540000000008</v>
      </c>
      <c r="F73" s="11">
        <v>52200</v>
      </c>
      <c r="G73" s="47">
        <f t="shared" si="7"/>
        <v>-21776.540000000008</v>
      </c>
      <c r="H73" s="52">
        <f t="shared" si="5"/>
        <v>-29.437089109601516</v>
      </c>
    </row>
    <row r="74" spans="1:8" ht="31.5" x14ac:dyDescent="0.25">
      <c r="A74" s="16">
        <v>29201</v>
      </c>
      <c r="B74" s="6" t="s">
        <v>55</v>
      </c>
      <c r="C74" s="7">
        <v>42687.12</v>
      </c>
      <c r="D74" s="9">
        <v>138312.84</v>
      </c>
      <c r="E74" s="44">
        <f t="shared" si="6"/>
        <v>180999.96</v>
      </c>
      <c r="F74" s="11">
        <v>166000.07999999999</v>
      </c>
      <c r="G74" s="47">
        <f t="shared" si="7"/>
        <v>-14999.880000000005</v>
      </c>
      <c r="H74" s="52">
        <f t="shared" si="5"/>
        <v>-8.2872283507687001</v>
      </c>
    </row>
    <row r="75" spans="1:8" ht="31.5" x14ac:dyDescent="0.25">
      <c r="A75" s="16">
        <v>29301</v>
      </c>
      <c r="B75" s="6" t="s">
        <v>56</v>
      </c>
      <c r="C75" s="7">
        <v>12076.57</v>
      </c>
      <c r="D75" s="9">
        <v>44923.43</v>
      </c>
      <c r="E75" s="44">
        <f t="shared" si="6"/>
        <v>57000</v>
      </c>
      <c r="F75" s="11">
        <v>30000</v>
      </c>
      <c r="G75" s="47">
        <f t="shared" si="7"/>
        <v>-27000</v>
      </c>
      <c r="H75" s="52">
        <f t="shared" si="5"/>
        <v>-47.368421052631582</v>
      </c>
    </row>
    <row r="76" spans="1:8" ht="47.25" hidden="1" x14ac:dyDescent="0.25">
      <c r="A76" s="16">
        <v>29302</v>
      </c>
      <c r="B76" s="6" t="s">
        <v>124</v>
      </c>
      <c r="C76" s="7">
        <v>0</v>
      </c>
      <c r="D76" s="9">
        <v>0</v>
      </c>
      <c r="E76" s="44">
        <f t="shared" si="6"/>
        <v>0</v>
      </c>
      <c r="F76" s="11"/>
      <c r="G76" s="47">
        <f t="shared" si="7"/>
        <v>0</v>
      </c>
      <c r="H76" s="52" t="e">
        <f t="shared" si="5"/>
        <v>#DIV/0!</v>
      </c>
    </row>
    <row r="77" spans="1:8" ht="47.25" x14ac:dyDescent="0.25">
      <c r="A77" s="16">
        <v>29401</v>
      </c>
      <c r="B77" s="6" t="s">
        <v>125</v>
      </c>
      <c r="C77" s="7">
        <v>416810.54</v>
      </c>
      <c r="D77" s="9">
        <v>868961.48</v>
      </c>
      <c r="E77" s="44">
        <f t="shared" si="6"/>
        <v>1285772.02</v>
      </c>
      <c r="F77" s="11">
        <v>261042.12</v>
      </c>
      <c r="G77" s="47">
        <f t="shared" si="7"/>
        <v>-1024729.9</v>
      </c>
      <c r="H77" s="52">
        <f t="shared" si="5"/>
        <v>-79.697635666391307</v>
      </c>
    </row>
    <row r="78" spans="1:8" ht="31.5" x14ac:dyDescent="0.25">
      <c r="A78" s="16">
        <v>29601</v>
      </c>
      <c r="B78" s="6" t="s">
        <v>57</v>
      </c>
      <c r="C78" s="7">
        <v>353590.76</v>
      </c>
      <c r="D78" s="9">
        <v>186409.19999999995</v>
      </c>
      <c r="E78" s="44">
        <f t="shared" si="6"/>
        <v>539999.96</v>
      </c>
      <c r="F78" s="11">
        <v>1204000</v>
      </c>
      <c r="G78" s="47">
        <f t="shared" si="7"/>
        <v>664000.04</v>
      </c>
      <c r="H78" s="52">
        <f t="shared" si="5"/>
        <v>122.96297947873924</v>
      </c>
    </row>
    <row r="79" spans="1:8" ht="47.25" x14ac:dyDescent="0.25">
      <c r="A79" s="16">
        <v>29804</v>
      </c>
      <c r="B79" s="6" t="s">
        <v>58</v>
      </c>
      <c r="C79" s="7">
        <v>264318.02</v>
      </c>
      <c r="D79" s="9">
        <v>435581.9</v>
      </c>
      <c r="E79" s="44">
        <f t="shared" si="6"/>
        <v>699899.92</v>
      </c>
      <c r="F79" s="11">
        <v>366999.96</v>
      </c>
      <c r="G79" s="47">
        <f t="shared" si="7"/>
        <v>-332899.96000000002</v>
      </c>
      <c r="H79" s="52">
        <f t="shared" si="5"/>
        <v>-47.56393742693956</v>
      </c>
    </row>
    <row r="80" spans="1:8" ht="47.25" x14ac:dyDescent="0.25">
      <c r="A80" s="16">
        <v>29805</v>
      </c>
      <c r="B80" s="6" t="s">
        <v>59</v>
      </c>
      <c r="C80" s="7">
        <v>53011.79</v>
      </c>
      <c r="D80" s="9">
        <v>49158.489999999983</v>
      </c>
      <c r="E80" s="44">
        <f t="shared" si="6"/>
        <v>102170.27999999998</v>
      </c>
      <c r="F80" s="11">
        <v>45626.76</v>
      </c>
      <c r="G80" s="47">
        <f t="shared" si="7"/>
        <v>-56543.519999999982</v>
      </c>
      <c r="H80" s="52">
        <f t="shared" si="5"/>
        <v>-55.342434218639703</v>
      </c>
    </row>
    <row r="81" spans="1:8" ht="15.75" x14ac:dyDescent="0.25">
      <c r="A81" s="29"/>
      <c r="B81" s="30"/>
      <c r="C81" s="30"/>
      <c r="D81" s="9"/>
      <c r="E81" s="44"/>
      <c r="F81" s="11"/>
      <c r="G81" s="47"/>
      <c r="H81" s="52"/>
    </row>
    <row r="82" spans="1:8" ht="15.75" x14ac:dyDescent="0.25">
      <c r="A82" s="17">
        <v>300000</v>
      </c>
      <c r="B82" s="3" t="s">
        <v>126</v>
      </c>
      <c r="C82" s="2">
        <f>SUM(C83:C143)</f>
        <v>31038104.720000003</v>
      </c>
      <c r="D82" s="18">
        <v>28644753.779999997</v>
      </c>
      <c r="E82" s="19">
        <f>SUM(E83:E143)</f>
        <v>60348313.760000005</v>
      </c>
      <c r="F82" s="19">
        <f t="shared" ref="F82:G82" si="9">SUM(F83:F143)</f>
        <v>56797562.879999995</v>
      </c>
      <c r="G82" s="49">
        <f t="shared" si="9"/>
        <v>-3550750.8800000008</v>
      </c>
      <c r="H82" s="53">
        <f t="shared" ref="H82:H148" si="10">(F82*100/E82)-100</f>
        <v>-5.8837615482033669</v>
      </c>
    </row>
    <row r="83" spans="1:8" ht="15.75" x14ac:dyDescent="0.25">
      <c r="A83" s="16">
        <v>31101</v>
      </c>
      <c r="B83" s="6" t="s">
        <v>60</v>
      </c>
      <c r="C83" s="7">
        <v>8067298.9400000004</v>
      </c>
      <c r="D83" s="9">
        <v>1500000</v>
      </c>
      <c r="E83" s="44">
        <f t="shared" ref="E83:E148" si="11">SUM(C83:D83)</f>
        <v>9567298.9400000013</v>
      </c>
      <c r="F83" s="11">
        <v>11310000</v>
      </c>
      <c r="G83" s="47">
        <f t="shared" ref="G83:G148" si="12">F83-E83</f>
        <v>1742701.0599999987</v>
      </c>
      <c r="H83" s="52">
        <f t="shared" si="10"/>
        <v>18.215183521797627</v>
      </c>
    </row>
    <row r="84" spans="1:8" ht="15.75" x14ac:dyDescent="0.25">
      <c r="A84" s="16">
        <v>31201</v>
      </c>
      <c r="B84" s="6" t="s">
        <v>171</v>
      </c>
      <c r="C84" s="7"/>
      <c r="D84" s="9">
        <v>0</v>
      </c>
      <c r="E84" s="44">
        <f t="shared" si="11"/>
        <v>0</v>
      </c>
      <c r="F84" s="11">
        <v>2199.96</v>
      </c>
      <c r="G84" s="47">
        <f t="shared" ref="G84:G143" si="13">F84-E84</f>
        <v>2199.96</v>
      </c>
      <c r="H84" s="52">
        <v>100</v>
      </c>
    </row>
    <row r="85" spans="1:8" ht="15.75" x14ac:dyDescent="0.25">
      <c r="A85" s="16">
        <v>31301</v>
      </c>
      <c r="B85" s="6" t="s">
        <v>61</v>
      </c>
      <c r="C85" s="7">
        <v>1576425.06</v>
      </c>
      <c r="D85" s="9">
        <v>494199.93999999994</v>
      </c>
      <c r="E85" s="44">
        <f t="shared" si="11"/>
        <v>2070625</v>
      </c>
      <c r="F85" s="11">
        <v>2692000.08</v>
      </c>
      <c r="G85" s="47">
        <f t="shared" si="13"/>
        <v>621375.08000000007</v>
      </c>
      <c r="H85" s="52">
        <f t="shared" ref="H85:H143" si="14">(F85*100/E85)-100</f>
        <v>30.009059100513127</v>
      </c>
    </row>
    <row r="86" spans="1:8" ht="15.75" x14ac:dyDescent="0.25">
      <c r="A86" s="16">
        <v>31401</v>
      </c>
      <c r="B86" s="6" t="s">
        <v>62</v>
      </c>
      <c r="C86" s="7">
        <v>617861.53</v>
      </c>
      <c r="D86" s="9">
        <v>135878.30999999994</v>
      </c>
      <c r="E86" s="44">
        <f t="shared" si="11"/>
        <v>753739.84</v>
      </c>
      <c r="F86" s="11">
        <v>780999.96</v>
      </c>
      <c r="G86" s="47">
        <f t="shared" si="13"/>
        <v>27260.119999999995</v>
      </c>
      <c r="H86" s="52">
        <f t="shared" si="14"/>
        <v>3.6166484181067062</v>
      </c>
    </row>
    <row r="87" spans="1:8" ht="15.75" x14ac:dyDescent="0.25">
      <c r="A87" s="16">
        <v>31501</v>
      </c>
      <c r="B87" s="6" t="s">
        <v>127</v>
      </c>
      <c r="C87" s="7">
        <v>177967.78</v>
      </c>
      <c r="D87" s="9">
        <v>112032.22</v>
      </c>
      <c r="E87" s="44">
        <f t="shared" si="11"/>
        <v>290000</v>
      </c>
      <c r="F87" s="11">
        <v>273000</v>
      </c>
      <c r="G87" s="47">
        <f t="shared" si="13"/>
        <v>-17000</v>
      </c>
      <c r="H87" s="52">
        <f t="shared" si="14"/>
        <v>-5.8620689655172384</v>
      </c>
    </row>
    <row r="88" spans="1:8" ht="31.5" hidden="1" x14ac:dyDescent="0.25">
      <c r="A88" s="16">
        <v>31601</v>
      </c>
      <c r="B88" s="6" t="s">
        <v>63</v>
      </c>
      <c r="C88" s="7">
        <v>0</v>
      </c>
      <c r="D88" s="9">
        <v>0</v>
      </c>
      <c r="E88" s="44">
        <f t="shared" si="11"/>
        <v>0</v>
      </c>
      <c r="F88" s="11"/>
      <c r="G88" s="47">
        <f t="shared" si="13"/>
        <v>0</v>
      </c>
      <c r="H88" s="52" t="e">
        <f t="shared" si="14"/>
        <v>#DIV/0!</v>
      </c>
    </row>
    <row r="89" spans="1:8" ht="31.5" x14ac:dyDescent="0.25">
      <c r="A89" s="16">
        <v>31701</v>
      </c>
      <c r="B89" s="6" t="s">
        <v>128</v>
      </c>
      <c r="C89" s="7">
        <v>1674184.77</v>
      </c>
      <c r="D89" s="9">
        <v>814453.01000000024</v>
      </c>
      <c r="E89" s="44">
        <f t="shared" si="11"/>
        <v>2488637.7800000003</v>
      </c>
      <c r="F89" s="11">
        <v>2816640</v>
      </c>
      <c r="G89" s="47">
        <f t="shared" si="13"/>
        <v>328002.21999999974</v>
      </c>
      <c r="H89" s="52">
        <f t="shared" si="14"/>
        <v>13.17999038011871</v>
      </c>
    </row>
    <row r="90" spans="1:8" ht="31.5" x14ac:dyDescent="0.25">
      <c r="A90" s="16">
        <v>31801</v>
      </c>
      <c r="B90" s="6" t="s">
        <v>129</v>
      </c>
      <c r="C90" s="7">
        <v>379811.63</v>
      </c>
      <c r="D90" s="9">
        <v>536188.30999999994</v>
      </c>
      <c r="E90" s="44">
        <f t="shared" si="11"/>
        <v>915999.94</v>
      </c>
      <c r="F90" s="11">
        <v>1242000</v>
      </c>
      <c r="G90" s="47">
        <f t="shared" si="13"/>
        <v>326000.06000000006</v>
      </c>
      <c r="H90" s="52">
        <f t="shared" si="14"/>
        <v>35.589528532065202</v>
      </c>
    </row>
    <row r="91" spans="1:8" ht="15.75" x14ac:dyDescent="0.25">
      <c r="A91" s="16">
        <v>32201</v>
      </c>
      <c r="B91" s="6" t="s">
        <v>64</v>
      </c>
      <c r="C91" s="7">
        <v>2966989.11</v>
      </c>
      <c r="D91" s="9">
        <v>1031326.4700000002</v>
      </c>
      <c r="E91" s="44">
        <f t="shared" si="11"/>
        <v>3998315.58</v>
      </c>
      <c r="F91" s="11">
        <v>4620000</v>
      </c>
      <c r="G91" s="47">
        <f t="shared" si="13"/>
        <v>621684.41999999993</v>
      </c>
      <c r="H91" s="52">
        <f t="shared" si="14"/>
        <v>15.548658117676638</v>
      </c>
    </row>
    <row r="92" spans="1:8" ht="47.25" x14ac:dyDescent="0.25">
      <c r="A92" s="16">
        <v>32301</v>
      </c>
      <c r="B92" s="6" t="s">
        <v>130</v>
      </c>
      <c r="C92" s="7">
        <v>1490613.21</v>
      </c>
      <c r="D92" s="9">
        <v>1273986.79</v>
      </c>
      <c r="E92" s="44">
        <f t="shared" si="11"/>
        <v>2764600</v>
      </c>
      <c r="F92" s="11">
        <v>2640000</v>
      </c>
      <c r="G92" s="47">
        <f t="shared" si="13"/>
        <v>-124600</v>
      </c>
      <c r="H92" s="52">
        <f t="shared" si="14"/>
        <v>-4.5069811184258128</v>
      </c>
    </row>
    <row r="93" spans="1:8" ht="31.5" x14ac:dyDescent="0.25">
      <c r="A93" s="16">
        <v>32601</v>
      </c>
      <c r="B93" s="6" t="s">
        <v>172</v>
      </c>
      <c r="C93" s="7"/>
      <c r="D93" s="9">
        <v>0</v>
      </c>
      <c r="E93" s="44">
        <f t="shared" si="11"/>
        <v>0</v>
      </c>
      <c r="F93" s="11">
        <v>30000</v>
      </c>
      <c r="G93" s="47">
        <f t="shared" si="13"/>
        <v>30000</v>
      </c>
      <c r="H93" s="52">
        <v>100</v>
      </c>
    </row>
    <row r="94" spans="1:8" ht="15.75" x14ac:dyDescent="0.25">
      <c r="A94" s="16">
        <v>32701</v>
      </c>
      <c r="B94" s="6" t="s">
        <v>65</v>
      </c>
      <c r="C94" s="7">
        <v>2315792.2200000002</v>
      </c>
      <c r="D94" s="9">
        <v>6048363.6199999992</v>
      </c>
      <c r="E94" s="44">
        <f t="shared" si="11"/>
        <v>8364155.8399999999</v>
      </c>
      <c r="F94" s="11">
        <v>2450000.04</v>
      </c>
      <c r="G94" s="47">
        <f t="shared" si="13"/>
        <v>-5914155.7999999998</v>
      </c>
      <c r="H94" s="52">
        <f t="shared" si="14"/>
        <v>-70.708340604041155</v>
      </c>
    </row>
    <row r="95" spans="1:8" ht="15.75" x14ac:dyDescent="0.25">
      <c r="A95" s="16">
        <v>32901</v>
      </c>
      <c r="B95" s="6" t="s">
        <v>66</v>
      </c>
      <c r="C95" s="7">
        <v>112404</v>
      </c>
      <c r="D95" s="9">
        <v>140000</v>
      </c>
      <c r="E95" s="44">
        <f t="shared" si="11"/>
        <v>252404</v>
      </c>
      <c r="F95" s="11">
        <v>384999.96</v>
      </c>
      <c r="G95" s="47">
        <f t="shared" si="13"/>
        <v>132595.96000000002</v>
      </c>
      <c r="H95" s="52">
        <f t="shared" si="14"/>
        <v>52.533224513082189</v>
      </c>
    </row>
    <row r="96" spans="1:8" ht="31.5" x14ac:dyDescent="0.25">
      <c r="A96" s="16">
        <v>33101</v>
      </c>
      <c r="B96" s="6" t="s">
        <v>131</v>
      </c>
      <c r="C96" s="7">
        <v>48000</v>
      </c>
      <c r="D96" s="9">
        <v>451999.98</v>
      </c>
      <c r="E96" s="44">
        <f t="shared" si="11"/>
        <v>499999.98</v>
      </c>
      <c r="F96" s="11">
        <v>624999.96</v>
      </c>
      <c r="G96" s="47">
        <f t="shared" si="13"/>
        <v>124999.97999999998</v>
      </c>
      <c r="H96" s="52">
        <f t="shared" si="14"/>
        <v>24.99999699999988</v>
      </c>
    </row>
    <row r="97" spans="1:8" ht="31.5" x14ac:dyDescent="0.25">
      <c r="A97" s="16">
        <v>33201</v>
      </c>
      <c r="B97" s="6" t="s">
        <v>132</v>
      </c>
      <c r="C97" s="7">
        <v>285810</v>
      </c>
      <c r="D97" s="9">
        <v>0</v>
      </c>
      <c r="E97" s="44">
        <f t="shared" si="11"/>
        <v>285810</v>
      </c>
      <c r="F97" s="11"/>
      <c r="G97" s="47">
        <f t="shared" si="13"/>
        <v>-285810</v>
      </c>
      <c r="H97" s="52">
        <f t="shared" si="14"/>
        <v>-100</v>
      </c>
    </row>
    <row r="98" spans="1:8" ht="31.5" x14ac:dyDescent="0.25">
      <c r="A98" s="16">
        <v>33302</v>
      </c>
      <c r="B98" s="6" t="s">
        <v>160</v>
      </c>
      <c r="C98" s="7">
        <v>0</v>
      </c>
      <c r="D98" s="9">
        <v>1503657.69</v>
      </c>
      <c r="E98" s="44">
        <f t="shared" si="11"/>
        <v>1503657.69</v>
      </c>
      <c r="F98" s="11"/>
      <c r="G98" s="47">
        <f t="shared" si="13"/>
        <v>-1503657.69</v>
      </c>
      <c r="H98" s="52">
        <f t="shared" si="14"/>
        <v>-100</v>
      </c>
    </row>
    <row r="99" spans="1:8" ht="15.75" x14ac:dyDescent="0.25">
      <c r="A99" s="16">
        <v>33401</v>
      </c>
      <c r="B99" s="6" t="s">
        <v>67</v>
      </c>
      <c r="C99" s="7">
        <v>0</v>
      </c>
      <c r="D99" s="9">
        <v>0</v>
      </c>
      <c r="E99" s="44">
        <f t="shared" si="11"/>
        <v>0</v>
      </c>
      <c r="F99" s="11">
        <v>262000.08</v>
      </c>
      <c r="G99" s="47">
        <f t="shared" si="13"/>
        <v>262000.08</v>
      </c>
      <c r="H99" s="52">
        <v>100</v>
      </c>
    </row>
    <row r="100" spans="1:8" ht="31.5" x14ac:dyDescent="0.25">
      <c r="A100" s="16">
        <v>33601</v>
      </c>
      <c r="B100" s="6" t="s">
        <v>133</v>
      </c>
      <c r="C100" s="7">
        <v>765</v>
      </c>
      <c r="D100" s="9">
        <v>6000</v>
      </c>
      <c r="E100" s="44">
        <f t="shared" si="11"/>
        <v>6765</v>
      </c>
      <c r="F100" s="11">
        <v>20000.04</v>
      </c>
      <c r="G100" s="47">
        <f t="shared" si="13"/>
        <v>13235.04</v>
      </c>
      <c r="H100" s="52">
        <f t="shared" si="14"/>
        <v>195.63991130820398</v>
      </c>
    </row>
    <row r="101" spans="1:8" ht="15.75" x14ac:dyDescent="0.25">
      <c r="A101" s="16">
        <v>33602</v>
      </c>
      <c r="B101" s="6" t="s">
        <v>68</v>
      </c>
      <c r="C101" s="7">
        <v>68427.59</v>
      </c>
      <c r="D101" s="9">
        <v>3072.3699999999953</v>
      </c>
      <c r="E101" s="44">
        <f t="shared" si="11"/>
        <v>71499.959999999992</v>
      </c>
      <c r="F101" s="11">
        <v>36000</v>
      </c>
      <c r="G101" s="47">
        <f t="shared" si="13"/>
        <v>-35499.959999999992</v>
      </c>
      <c r="H101" s="52">
        <f t="shared" si="14"/>
        <v>-49.650321482697329</v>
      </c>
    </row>
    <row r="102" spans="1:8" ht="31.5" x14ac:dyDescent="0.25">
      <c r="A102" s="16">
        <v>33604</v>
      </c>
      <c r="B102" s="6" t="s">
        <v>69</v>
      </c>
      <c r="C102" s="7">
        <v>430629.17</v>
      </c>
      <c r="D102" s="9">
        <v>262370.78999999998</v>
      </c>
      <c r="E102" s="44">
        <f t="shared" si="11"/>
        <v>692999.96</v>
      </c>
      <c r="F102" s="11">
        <v>555999.96</v>
      </c>
      <c r="G102" s="47">
        <f t="shared" si="13"/>
        <v>-137000</v>
      </c>
      <c r="H102" s="52">
        <f t="shared" si="14"/>
        <v>-19.769120910194559</v>
      </c>
    </row>
    <row r="103" spans="1:8" ht="15.75" x14ac:dyDescent="0.25">
      <c r="A103" s="16">
        <v>33801</v>
      </c>
      <c r="B103" s="6" t="s">
        <v>70</v>
      </c>
      <c r="C103" s="7">
        <v>1362667.46</v>
      </c>
      <c r="D103" s="9">
        <v>2198828.0200000005</v>
      </c>
      <c r="E103" s="44">
        <f t="shared" si="11"/>
        <v>3561495.4800000004</v>
      </c>
      <c r="F103" s="11">
        <v>8321000.1600000001</v>
      </c>
      <c r="G103" s="47">
        <f t="shared" si="13"/>
        <v>4759504.68</v>
      </c>
      <c r="H103" s="52">
        <f t="shared" si="14"/>
        <v>133.63781329297095</v>
      </c>
    </row>
    <row r="104" spans="1:8" ht="31.5" x14ac:dyDescent="0.25">
      <c r="A104" s="16">
        <v>34101</v>
      </c>
      <c r="B104" s="6" t="s">
        <v>71</v>
      </c>
      <c r="C104" s="7">
        <v>17277.810000000001</v>
      </c>
      <c r="D104" s="9">
        <v>22722.19</v>
      </c>
      <c r="E104" s="44">
        <f t="shared" si="11"/>
        <v>40000</v>
      </c>
      <c r="F104" s="11">
        <v>360000</v>
      </c>
      <c r="G104" s="47">
        <f t="shared" si="13"/>
        <v>320000</v>
      </c>
      <c r="H104" s="52">
        <f t="shared" si="14"/>
        <v>800</v>
      </c>
    </row>
    <row r="105" spans="1:8" ht="31.5" hidden="1" x14ac:dyDescent="0.25">
      <c r="A105" s="16">
        <v>34102</v>
      </c>
      <c r="B105" s="6" t="s">
        <v>134</v>
      </c>
      <c r="C105" s="7">
        <v>0</v>
      </c>
      <c r="D105" s="9">
        <v>0</v>
      </c>
      <c r="E105" s="44">
        <f t="shared" si="11"/>
        <v>0</v>
      </c>
      <c r="F105" s="11"/>
      <c r="G105" s="47">
        <f t="shared" si="13"/>
        <v>0</v>
      </c>
      <c r="H105" s="52" t="e">
        <f t="shared" si="14"/>
        <v>#DIV/0!</v>
      </c>
    </row>
    <row r="106" spans="1:8" ht="31.5" hidden="1" x14ac:dyDescent="0.25">
      <c r="A106" s="16">
        <v>34302</v>
      </c>
      <c r="B106" s="6" t="s">
        <v>72</v>
      </c>
      <c r="C106" s="7">
        <v>0</v>
      </c>
      <c r="D106" s="9">
        <v>0</v>
      </c>
      <c r="E106" s="44">
        <f t="shared" si="11"/>
        <v>0</v>
      </c>
      <c r="F106" s="11"/>
      <c r="G106" s="47">
        <f t="shared" si="13"/>
        <v>0</v>
      </c>
      <c r="H106" s="52" t="e">
        <f t="shared" si="14"/>
        <v>#DIV/0!</v>
      </c>
    </row>
    <row r="107" spans="1:8" ht="31.5" x14ac:dyDescent="0.25">
      <c r="A107" s="16">
        <v>34401</v>
      </c>
      <c r="B107" s="6" t="s">
        <v>73</v>
      </c>
      <c r="C107" s="7">
        <v>0</v>
      </c>
      <c r="D107" s="9">
        <v>360000</v>
      </c>
      <c r="E107" s="44">
        <f t="shared" si="11"/>
        <v>360000</v>
      </c>
      <c r="F107" s="11"/>
      <c r="G107" s="47">
        <f t="shared" si="13"/>
        <v>-360000</v>
      </c>
      <c r="H107" s="52">
        <f t="shared" si="14"/>
        <v>-100</v>
      </c>
    </row>
    <row r="108" spans="1:8" ht="15.75" x14ac:dyDescent="0.25">
      <c r="A108" s="16">
        <v>34501</v>
      </c>
      <c r="B108" s="6" t="s">
        <v>74</v>
      </c>
      <c r="C108" s="7">
        <v>559871.11</v>
      </c>
      <c r="D108" s="9">
        <v>-199871.11</v>
      </c>
      <c r="E108" s="44">
        <f t="shared" si="11"/>
        <v>360000</v>
      </c>
      <c r="F108" s="11">
        <v>660000</v>
      </c>
      <c r="G108" s="47">
        <f t="shared" si="13"/>
        <v>300000</v>
      </c>
      <c r="H108" s="52">
        <f t="shared" si="14"/>
        <v>83.333333333333343</v>
      </c>
    </row>
    <row r="109" spans="1:8" ht="15.75" hidden="1" x14ac:dyDescent="0.25">
      <c r="A109" s="16">
        <v>34701</v>
      </c>
      <c r="B109" s="6" t="s">
        <v>135</v>
      </c>
      <c r="C109" s="7">
        <v>0</v>
      </c>
      <c r="D109" s="9">
        <v>0</v>
      </c>
      <c r="E109" s="44">
        <f t="shared" si="11"/>
        <v>0</v>
      </c>
      <c r="F109" s="11"/>
      <c r="G109" s="47">
        <f t="shared" si="13"/>
        <v>0</v>
      </c>
      <c r="H109" s="52" t="e">
        <f t="shared" si="14"/>
        <v>#DIV/0!</v>
      </c>
    </row>
    <row r="110" spans="1:8" ht="31.5" x14ac:dyDescent="0.25">
      <c r="A110" s="16">
        <v>35101</v>
      </c>
      <c r="B110" s="6" t="s">
        <v>136</v>
      </c>
      <c r="C110" s="7">
        <v>1000523.94</v>
      </c>
      <c r="D110" s="9">
        <v>7624921.1699999999</v>
      </c>
      <c r="E110" s="44">
        <f t="shared" si="11"/>
        <v>8625445.1099999994</v>
      </c>
      <c r="F110" s="11">
        <v>1949369.04</v>
      </c>
      <c r="G110" s="47">
        <f t="shared" si="13"/>
        <v>-6676076.0699999994</v>
      </c>
      <c r="H110" s="52">
        <f t="shared" si="14"/>
        <v>-77.399786154340262</v>
      </c>
    </row>
    <row r="111" spans="1:8" ht="47.25" x14ac:dyDescent="0.25">
      <c r="A111" s="16">
        <v>35201</v>
      </c>
      <c r="B111" s="6" t="s">
        <v>75</v>
      </c>
      <c r="C111" s="7">
        <v>143067.54</v>
      </c>
      <c r="D111" s="9">
        <v>108432.42000000001</v>
      </c>
      <c r="E111" s="44">
        <f t="shared" si="11"/>
        <v>251499.96000000002</v>
      </c>
      <c r="F111" s="11">
        <v>398000.04</v>
      </c>
      <c r="G111" s="47">
        <f t="shared" si="13"/>
        <v>146500.07999999996</v>
      </c>
      <c r="H111" s="52">
        <f t="shared" si="14"/>
        <v>58.250538091536868</v>
      </c>
    </row>
    <row r="112" spans="1:8" ht="47.25" x14ac:dyDescent="0.25">
      <c r="A112" s="16">
        <v>35301</v>
      </c>
      <c r="B112" s="6" t="s">
        <v>137</v>
      </c>
      <c r="C112" s="7">
        <v>665140.62</v>
      </c>
      <c r="D112" s="9">
        <v>625960.05999999994</v>
      </c>
      <c r="E112" s="44">
        <f t="shared" si="11"/>
        <v>1291100.68</v>
      </c>
      <c r="F112" s="11">
        <v>1707999.96</v>
      </c>
      <c r="G112" s="47">
        <f t="shared" si="13"/>
        <v>416899.28</v>
      </c>
      <c r="H112" s="52">
        <f t="shared" si="14"/>
        <v>32.290222324102558</v>
      </c>
    </row>
    <row r="113" spans="1:8" ht="47.25" hidden="1" x14ac:dyDescent="0.25">
      <c r="A113" s="16">
        <v>35401</v>
      </c>
      <c r="B113" s="6" t="s">
        <v>138</v>
      </c>
      <c r="C113" s="7">
        <v>0</v>
      </c>
      <c r="D113" s="9">
        <v>0</v>
      </c>
      <c r="E113" s="44">
        <f t="shared" si="11"/>
        <v>0</v>
      </c>
      <c r="F113" s="11"/>
      <c r="G113" s="47">
        <f t="shared" si="13"/>
        <v>0</v>
      </c>
      <c r="H113" s="52" t="e">
        <f t="shared" si="14"/>
        <v>#DIV/0!</v>
      </c>
    </row>
    <row r="114" spans="1:8" ht="31.5" x14ac:dyDescent="0.25">
      <c r="A114" s="16">
        <v>35501</v>
      </c>
      <c r="B114" s="6" t="s">
        <v>76</v>
      </c>
      <c r="C114" s="7">
        <v>417469.57</v>
      </c>
      <c r="D114" s="9">
        <v>158530.38999999996</v>
      </c>
      <c r="E114" s="44">
        <f t="shared" si="11"/>
        <v>575999.96</v>
      </c>
      <c r="F114" s="11">
        <v>1532000.04</v>
      </c>
      <c r="G114" s="47">
        <f t="shared" si="13"/>
        <v>956000.08000000007</v>
      </c>
      <c r="H114" s="52">
        <f t="shared" si="14"/>
        <v>165.97224763696164</v>
      </c>
    </row>
    <row r="115" spans="1:8" ht="63" x14ac:dyDescent="0.25">
      <c r="A115" s="16">
        <v>35704</v>
      </c>
      <c r="B115" s="6" t="s">
        <v>139</v>
      </c>
      <c r="C115" s="7">
        <v>680688.44</v>
      </c>
      <c r="D115" s="9">
        <v>1084564.7799999998</v>
      </c>
      <c r="E115" s="44">
        <f t="shared" si="11"/>
        <v>1765253.2199999997</v>
      </c>
      <c r="F115" s="11">
        <v>2183000.04</v>
      </c>
      <c r="G115" s="47">
        <f t="shared" si="13"/>
        <v>417746.8200000003</v>
      </c>
      <c r="H115" s="52">
        <f t="shared" si="14"/>
        <v>23.664979917158874</v>
      </c>
    </row>
    <row r="116" spans="1:8" ht="47.25" x14ac:dyDescent="0.25">
      <c r="A116" s="16">
        <v>35705</v>
      </c>
      <c r="B116" s="6" t="s">
        <v>77</v>
      </c>
      <c r="C116" s="7">
        <v>2651416.71</v>
      </c>
      <c r="D116" s="9">
        <v>543980.56999999983</v>
      </c>
      <c r="E116" s="44">
        <f t="shared" si="11"/>
        <v>3195397.28</v>
      </c>
      <c r="F116" s="11"/>
      <c r="G116" s="47">
        <f t="shared" si="13"/>
        <v>-3195397.28</v>
      </c>
      <c r="H116" s="52">
        <f t="shared" si="14"/>
        <v>-100</v>
      </c>
    </row>
    <row r="117" spans="1:8" ht="63" x14ac:dyDescent="0.25">
      <c r="A117" s="16">
        <v>35706</v>
      </c>
      <c r="B117" s="6" t="s">
        <v>78</v>
      </c>
      <c r="C117" s="7">
        <v>585103.37</v>
      </c>
      <c r="D117" s="9">
        <v>646896.63</v>
      </c>
      <c r="E117" s="44">
        <f t="shared" si="11"/>
        <v>1232000</v>
      </c>
      <c r="F117" s="11">
        <v>2096000.04</v>
      </c>
      <c r="G117" s="47">
        <f t="shared" si="13"/>
        <v>864000.04</v>
      </c>
      <c r="H117" s="52">
        <f t="shared" si="14"/>
        <v>70.129873376623379</v>
      </c>
    </row>
    <row r="118" spans="1:8" ht="31.5" x14ac:dyDescent="0.25">
      <c r="A118" s="16">
        <v>35708</v>
      </c>
      <c r="B118" s="6" t="s">
        <v>79</v>
      </c>
      <c r="C118" s="7">
        <v>93247.82</v>
      </c>
      <c r="D118" s="9">
        <v>0</v>
      </c>
      <c r="E118" s="44">
        <f t="shared" si="11"/>
        <v>93247.82</v>
      </c>
      <c r="F118" s="11">
        <v>399999.96</v>
      </c>
      <c r="G118" s="47">
        <f t="shared" si="13"/>
        <v>306752.14</v>
      </c>
      <c r="H118" s="52">
        <f t="shared" si="14"/>
        <v>328.96440903390555</v>
      </c>
    </row>
    <row r="119" spans="1:8" ht="15.75" x14ac:dyDescent="0.25">
      <c r="A119" s="16">
        <v>35801</v>
      </c>
      <c r="B119" s="6" t="s">
        <v>80</v>
      </c>
      <c r="C119" s="7">
        <v>259442.78</v>
      </c>
      <c r="D119" s="9">
        <v>485021.22</v>
      </c>
      <c r="E119" s="44">
        <f t="shared" si="11"/>
        <v>744464</v>
      </c>
      <c r="F119" s="11">
        <v>816999.96</v>
      </c>
      <c r="G119" s="47">
        <f t="shared" si="13"/>
        <v>72535.959999999963</v>
      </c>
      <c r="H119" s="52">
        <f t="shared" si="14"/>
        <v>9.743380472393568</v>
      </c>
    </row>
    <row r="120" spans="1:8" ht="15.75" x14ac:dyDescent="0.25">
      <c r="A120" s="16">
        <v>35802</v>
      </c>
      <c r="B120" s="6" t="s">
        <v>140</v>
      </c>
      <c r="C120" s="7">
        <v>0</v>
      </c>
      <c r="D120" s="9">
        <v>6000</v>
      </c>
      <c r="E120" s="44">
        <f t="shared" si="11"/>
        <v>6000</v>
      </c>
      <c r="F120" s="11">
        <v>12000</v>
      </c>
      <c r="G120" s="47">
        <f t="shared" si="13"/>
        <v>6000</v>
      </c>
      <c r="H120" s="52">
        <f t="shared" si="14"/>
        <v>100</v>
      </c>
    </row>
    <row r="121" spans="1:8" ht="31.5" x14ac:dyDescent="0.25">
      <c r="A121" s="16">
        <v>35804</v>
      </c>
      <c r="B121" s="6" t="s">
        <v>81</v>
      </c>
      <c r="C121" s="7">
        <v>1074624.2</v>
      </c>
      <c r="D121" s="9">
        <v>791000.22</v>
      </c>
      <c r="E121" s="44">
        <f t="shared" si="11"/>
        <v>1865624.42</v>
      </c>
      <c r="F121" s="11">
        <v>3324999.96</v>
      </c>
      <c r="G121" s="47">
        <f t="shared" si="13"/>
        <v>1459375.54</v>
      </c>
      <c r="H121" s="52">
        <f t="shared" si="14"/>
        <v>78.224508875157198</v>
      </c>
    </row>
    <row r="122" spans="1:8" ht="15.75" x14ac:dyDescent="0.25">
      <c r="A122" s="16">
        <v>35901</v>
      </c>
      <c r="B122" s="6" t="s">
        <v>82</v>
      </c>
      <c r="C122" s="7">
        <v>18765.2</v>
      </c>
      <c r="D122" s="9">
        <v>66234.78</v>
      </c>
      <c r="E122" s="44">
        <f t="shared" si="11"/>
        <v>84999.98</v>
      </c>
      <c r="F122" s="11">
        <v>48000</v>
      </c>
      <c r="G122" s="47">
        <f t="shared" si="13"/>
        <v>-36999.979999999996</v>
      </c>
      <c r="H122" s="52">
        <f t="shared" si="14"/>
        <v>-43.529398477505524</v>
      </c>
    </row>
    <row r="123" spans="1:8" ht="15.75" x14ac:dyDescent="0.25">
      <c r="A123" s="16">
        <v>35902</v>
      </c>
      <c r="B123" s="6" t="s">
        <v>83</v>
      </c>
      <c r="C123" s="7">
        <v>110551.8</v>
      </c>
      <c r="D123" s="9">
        <v>94448.2</v>
      </c>
      <c r="E123" s="44">
        <f t="shared" si="11"/>
        <v>205000</v>
      </c>
      <c r="F123" s="11">
        <v>300000</v>
      </c>
      <c r="G123" s="47">
        <f t="shared" si="13"/>
        <v>95000</v>
      </c>
      <c r="H123" s="52">
        <f t="shared" si="14"/>
        <v>46.341463414634148</v>
      </c>
    </row>
    <row r="124" spans="1:8" ht="15.75" hidden="1" x14ac:dyDescent="0.25">
      <c r="A124" s="16">
        <v>36101</v>
      </c>
      <c r="B124" s="6" t="s">
        <v>84</v>
      </c>
      <c r="C124" s="7">
        <v>0</v>
      </c>
      <c r="D124" s="9">
        <v>0</v>
      </c>
      <c r="E124" s="44">
        <f t="shared" si="11"/>
        <v>0</v>
      </c>
      <c r="F124" s="11"/>
      <c r="G124" s="47">
        <f t="shared" si="13"/>
        <v>0</v>
      </c>
      <c r="H124" s="52" t="e">
        <f t="shared" si="14"/>
        <v>#DIV/0!</v>
      </c>
    </row>
    <row r="125" spans="1:8" ht="47.25" hidden="1" x14ac:dyDescent="0.25">
      <c r="A125" s="16">
        <v>36301</v>
      </c>
      <c r="B125" s="6" t="s">
        <v>141</v>
      </c>
      <c r="C125" s="7">
        <v>0</v>
      </c>
      <c r="D125" s="9">
        <v>0</v>
      </c>
      <c r="E125" s="44">
        <f t="shared" si="11"/>
        <v>0</v>
      </c>
      <c r="F125" s="11"/>
      <c r="G125" s="47">
        <f t="shared" si="13"/>
        <v>0</v>
      </c>
      <c r="H125" s="52" t="e">
        <f t="shared" si="14"/>
        <v>#DIV/0!</v>
      </c>
    </row>
    <row r="126" spans="1:8" ht="15.75" hidden="1" x14ac:dyDescent="0.25">
      <c r="A126" s="16">
        <v>36401</v>
      </c>
      <c r="B126" s="6" t="s">
        <v>142</v>
      </c>
      <c r="C126" s="7">
        <v>0</v>
      </c>
      <c r="D126" s="9">
        <v>0</v>
      </c>
      <c r="E126" s="44">
        <f t="shared" si="11"/>
        <v>0</v>
      </c>
      <c r="F126" s="11"/>
      <c r="G126" s="47">
        <f t="shared" si="13"/>
        <v>0</v>
      </c>
      <c r="H126" s="52" t="e">
        <f t="shared" si="14"/>
        <v>#DIV/0!</v>
      </c>
    </row>
    <row r="127" spans="1:8" ht="15.75" x14ac:dyDescent="0.25">
      <c r="A127" s="16">
        <v>37101</v>
      </c>
      <c r="B127" s="6" t="s">
        <v>85</v>
      </c>
      <c r="C127" s="7">
        <v>81583.39</v>
      </c>
      <c r="D127" s="9">
        <v>0</v>
      </c>
      <c r="E127" s="44">
        <f t="shared" si="11"/>
        <v>81583.39</v>
      </c>
      <c r="F127" s="11">
        <v>80000.039999999994</v>
      </c>
      <c r="G127" s="47">
        <f t="shared" si="13"/>
        <v>-1583.3500000000058</v>
      </c>
      <c r="H127" s="52">
        <f t="shared" si="14"/>
        <v>-1.9407749543136248</v>
      </c>
    </row>
    <row r="128" spans="1:8" ht="15.75" hidden="1" x14ac:dyDescent="0.25">
      <c r="A128" s="16">
        <v>37201</v>
      </c>
      <c r="B128" s="6" t="s">
        <v>86</v>
      </c>
      <c r="C128" s="7">
        <v>0</v>
      </c>
      <c r="D128" s="9">
        <v>0</v>
      </c>
      <c r="E128" s="44">
        <f t="shared" si="11"/>
        <v>0</v>
      </c>
      <c r="F128" s="11"/>
      <c r="G128" s="47">
        <f t="shared" si="13"/>
        <v>0</v>
      </c>
      <c r="H128" s="52" t="e">
        <f t="shared" si="14"/>
        <v>#DIV/0!</v>
      </c>
    </row>
    <row r="129" spans="1:8" ht="15.75" hidden="1" x14ac:dyDescent="0.25">
      <c r="A129" s="16">
        <v>37202</v>
      </c>
      <c r="B129" s="6" t="s">
        <v>87</v>
      </c>
      <c r="C129" s="7">
        <v>0</v>
      </c>
      <c r="D129" s="9">
        <v>0</v>
      </c>
      <c r="E129" s="44">
        <f t="shared" si="11"/>
        <v>0</v>
      </c>
      <c r="F129" s="11"/>
      <c r="G129" s="47">
        <f t="shared" si="13"/>
        <v>0</v>
      </c>
      <c r="H129" s="52" t="e">
        <f t="shared" si="14"/>
        <v>#DIV/0!</v>
      </c>
    </row>
    <row r="130" spans="1:8" ht="15.75" x14ac:dyDescent="0.25">
      <c r="A130" s="16">
        <v>37501</v>
      </c>
      <c r="B130" s="6" t="s">
        <v>88</v>
      </c>
      <c r="C130" s="7">
        <v>498700.01</v>
      </c>
      <c r="D130" s="9">
        <v>61000</v>
      </c>
      <c r="E130" s="44">
        <f t="shared" si="11"/>
        <v>559700.01</v>
      </c>
      <c r="F130" s="11">
        <v>539400</v>
      </c>
      <c r="G130" s="47">
        <f t="shared" si="13"/>
        <v>-20300.010000000009</v>
      </c>
      <c r="H130" s="52">
        <f t="shared" si="14"/>
        <v>-3.6269447270511961</v>
      </c>
    </row>
    <row r="131" spans="1:8" ht="15.75" x14ac:dyDescent="0.25">
      <c r="A131" s="16">
        <v>37502</v>
      </c>
      <c r="B131" s="6" t="s">
        <v>89</v>
      </c>
      <c r="C131" s="7">
        <v>135666.57999999999</v>
      </c>
      <c r="D131" s="9">
        <v>85010</v>
      </c>
      <c r="E131" s="44">
        <f t="shared" si="11"/>
        <v>220676.58</v>
      </c>
      <c r="F131" s="11">
        <v>200200.08</v>
      </c>
      <c r="G131" s="47">
        <f t="shared" si="13"/>
        <v>-20476.5</v>
      </c>
      <c r="H131" s="52">
        <f t="shared" si="14"/>
        <v>-9.2789638121090974</v>
      </c>
    </row>
    <row r="132" spans="1:8" ht="31.5" x14ac:dyDescent="0.25">
      <c r="A132" s="16">
        <v>37503</v>
      </c>
      <c r="B132" s="6" t="s">
        <v>173</v>
      </c>
      <c r="C132" s="7"/>
      <c r="D132" s="9">
        <v>0</v>
      </c>
      <c r="E132" s="44">
        <f t="shared" si="11"/>
        <v>0</v>
      </c>
      <c r="F132" s="11">
        <v>5000.04</v>
      </c>
      <c r="G132" s="47">
        <f t="shared" si="13"/>
        <v>5000.04</v>
      </c>
      <c r="H132" s="52">
        <v>100</v>
      </c>
    </row>
    <row r="133" spans="1:8" ht="15.75" x14ac:dyDescent="0.25">
      <c r="A133" s="16">
        <v>37601</v>
      </c>
      <c r="B133" s="6" t="s">
        <v>90</v>
      </c>
      <c r="C133" s="7">
        <v>0</v>
      </c>
      <c r="D133" s="9">
        <v>0</v>
      </c>
      <c r="E133" s="44">
        <f t="shared" si="11"/>
        <v>0</v>
      </c>
      <c r="F133" s="11">
        <v>3249.96</v>
      </c>
      <c r="G133" s="47">
        <f t="shared" si="13"/>
        <v>3249.96</v>
      </c>
      <c r="H133" s="52">
        <v>100</v>
      </c>
    </row>
    <row r="134" spans="1:8" ht="15.75" x14ac:dyDescent="0.25">
      <c r="A134" s="16">
        <v>37602</v>
      </c>
      <c r="B134" s="6" t="s">
        <v>91</v>
      </c>
      <c r="C134" s="7">
        <v>0</v>
      </c>
      <c r="D134" s="9">
        <v>0</v>
      </c>
      <c r="E134" s="44">
        <f t="shared" si="11"/>
        <v>0</v>
      </c>
      <c r="F134" s="11">
        <v>8250</v>
      </c>
      <c r="G134" s="47">
        <f t="shared" si="13"/>
        <v>8250</v>
      </c>
      <c r="H134" s="52">
        <v>100</v>
      </c>
    </row>
    <row r="135" spans="1:8" ht="31.5" x14ac:dyDescent="0.25">
      <c r="A135" s="16">
        <v>37901</v>
      </c>
      <c r="B135" s="6" t="s">
        <v>174</v>
      </c>
      <c r="C135" s="7"/>
      <c r="D135" s="9">
        <v>0</v>
      </c>
      <c r="E135" s="44">
        <f t="shared" si="11"/>
        <v>0</v>
      </c>
      <c r="F135" s="11">
        <v>999.96</v>
      </c>
      <c r="G135" s="47">
        <f t="shared" si="13"/>
        <v>999.96</v>
      </c>
      <c r="H135" s="52">
        <v>100</v>
      </c>
    </row>
    <row r="136" spans="1:8" ht="15.75" x14ac:dyDescent="0.25">
      <c r="A136" s="16">
        <v>37902</v>
      </c>
      <c r="B136" s="6" t="s">
        <v>92</v>
      </c>
      <c r="C136" s="7">
        <v>118525</v>
      </c>
      <c r="D136" s="9">
        <v>125000</v>
      </c>
      <c r="E136" s="44">
        <f t="shared" si="11"/>
        <v>243525</v>
      </c>
      <c r="F136" s="11">
        <v>200253.48</v>
      </c>
      <c r="G136" s="47">
        <f t="shared" si="13"/>
        <v>-43271.51999999999</v>
      </c>
      <c r="H136" s="52">
        <f t="shared" si="14"/>
        <v>-17.76882044964583</v>
      </c>
    </row>
    <row r="137" spans="1:8" ht="15.75" hidden="1" x14ac:dyDescent="0.25">
      <c r="A137" s="16">
        <v>37903</v>
      </c>
      <c r="B137" s="6" t="s">
        <v>93</v>
      </c>
      <c r="C137" s="7">
        <v>0</v>
      </c>
      <c r="D137" s="9">
        <v>0</v>
      </c>
      <c r="E137" s="44">
        <f t="shared" si="11"/>
        <v>0</v>
      </c>
      <c r="F137" s="11"/>
      <c r="G137" s="47">
        <f t="shared" si="13"/>
        <v>0</v>
      </c>
      <c r="H137" s="52" t="e">
        <f t="shared" si="14"/>
        <v>#DIV/0!</v>
      </c>
    </row>
    <row r="138" spans="1:8" ht="15.75" x14ac:dyDescent="0.25">
      <c r="A138" s="16">
        <v>38201</v>
      </c>
      <c r="B138" s="6" t="s">
        <v>175</v>
      </c>
      <c r="C138" s="7"/>
      <c r="D138" s="9">
        <v>0</v>
      </c>
      <c r="E138" s="44">
        <f t="shared" si="11"/>
        <v>0</v>
      </c>
      <c r="F138" s="11">
        <v>500000.04</v>
      </c>
      <c r="G138" s="47">
        <f t="shared" si="13"/>
        <v>500000.04</v>
      </c>
      <c r="H138" s="52">
        <v>100</v>
      </c>
    </row>
    <row r="139" spans="1:8" ht="15.75" x14ac:dyDescent="0.25">
      <c r="A139" s="16">
        <v>38501</v>
      </c>
      <c r="B139" s="6" t="s">
        <v>94</v>
      </c>
      <c r="C139" s="7">
        <v>341951.04</v>
      </c>
      <c r="D139" s="9">
        <v>108000</v>
      </c>
      <c r="E139" s="44">
        <f t="shared" si="11"/>
        <v>449951.04</v>
      </c>
      <c r="F139" s="11">
        <v>399999.96</v>
      </c>
      <c r="G139" s="47">
        <f t="shared" si="13"/>
        <v>-49951.079999999958</v>
      </c>
      <c r="H139" s="52">
        <f t="shared" si="14"/>
        <v>-11.101447837524717</v>
      </c>
    </row>
    <row r="140" spans="1:8" ht="15.75" hidden="1" x14ac:dyDescent="0.25">
      <c r="A140" s="16">
        <v>38503</v>
      </c>
      <c r="B140" s="6" t="s">
        <v>95</v>
      </c>
      <c r="C140" s="7">
        <v>0</v>
      </c>
      <c r="D140" s="9">
        <v>0</v>
      </c>
      <c r="E140" s="44">
        <f t="shared" si="11"/>
        <v>0</v>
      </c>
      <c r="F140" s="11"/>
      <c r="G140" s="47">
        <f t="shared" si="13"/>
        <v>0</v>
      </c>
      <c r="H140" s="52" t="e">
        <f t="shared" si="14"/>
        <v>#DIV/0!</v>
      </c>
    </row>
    <row r="141" spans="1:8" ht="15.75" hidden="1" x14ac:dyDescent="0.25">
      <c r="A141" s="16">
        <v>39101</v>
      </c>
      <c r="B141" s="6" t="s">
        <v>143</v>
      </c>
      <c r="C141" s="7">
        <v>0</v>
      </c>
      <c r="D141" s="9">
        <v>0</v>
      </c>
      <c r="E141" s="44">
        <f t="shared" si="11"/>
        <v>0</v>
      </c>
      <c r="F141" s="11"/>
      <c r="G141" s="47">
        <f t="shared" si="13"/>
        <v>0</v>
      </c>
      <c r="H141" s="52" t="e">
        <f t="shared" si="14"/>
        <v>#DIV/0!</v>
      </c>
    </row>
    <row r="142" spans="1:8" ht="15.75" x14ac:dyDescent="0.25">
      <c r="A142" s="16">
        <v>39201</v>
      </c>
      <c r="B142" s="6" t="s">
        <v>96</v>
      </c>
      <c r="C142" s="7">
        <v>0</v>
      </c>
      <c r="D142" s="9">
        <v>0</v>
      </c>
      <c r="E142" s="44">
        <f t="shared" si="11"/>
        <v>0</v>
      </c>
      <c r="F142" s="11">
        <v>5000.04</v>
      </c>
      <c r="G142" s="47">
        <f t="shared" si="13"/>
        <v>5000.04</v>
      </c>
      <c r="H142" s="52">
        <v>100</v>
      </c>
    </row>
    <row r="143" spans="1:8" ht="15.75" x14ac:dyDescent="0.25">
      <c r="A143" s="16">
        <v>39601</v>
      </c>
      <c r="B143" s="6" t="s">
        <v>144</v>
      </c>
      <c r="C143" s="7">
        <v>8840.32</v>
      </c>
      <c r="D143" s="9">
        <v>0</v>
      </c>
      <c r="E143" s="44">
        <f t="shared" si="11"/>
        <v>8840.32</v>
      </c>
      <c r="F143" s="11">
        <v>5000.04</v>
      </c>
      <c r="G143" s="47">
        <f t="shared" si="13"/>
        <v>-3840.2799999999997</v>
      </c>
      <c r="H143" s="52">
        <f t="shared" si="14"/>
        <v>-43.440508940852816</v>
      </c>
    </row>
    <row r="144" spans="1:8" ht="15.75" x14ac:dyDescent="0.25">
      <c r="A144" s="16"/>
      <c r="B144" s="6"/>
      <c r="C144" s="7"/>
      <c r="D144" s="9"/>
      <c r="E144" s="44"/>
      <c r="F144" s="11"/>
      <c r="G144" s="47"/>
      <c r="H144" s="52"/>
    </row>
    <row r="145" spans="1:8" ht="31.5" x14ac:dyDescent="0.25">
      <c r="A145" s="17">
        <v>400000</v>
      </c>
      <c r="B145" s="3" t="s">
        <v>145</v>
      </c>
      <c r="C145" s="2">
        <f>SUM(C146:C148)</f>
        <v>0</v>
      </c>
      <c r="D145" s="18">
        <v>55000</v>
      </c>
      <c r="E145" s="19">
        <f t="shared" ref="E145:G145" si="15">SUM(E146:E148)</f>
        <v>55000</v>
      </c>
      <c r="F145" s="19">
        <f t="shared" si="15"/>
        <v>60000</v>
      </c>
      <c r="G145" s="49">
        <f t="shared" si="15"/>
        <v>5000</v>
      </c>
      <c r="H145" s="54">
        <f t="shared" si="10"/>
        <v>9.0909090909090935</v>
      </c>
    </row>
    <row r="146" spans="1:8" ht="15.75" hidden="1" x14ac:dyDescent="0.25">
      <c r="A146" s="16">
        <v>44101</v>
      </c>
      <c r="B146" s="6" t="s">
        <v>146</v>
      </c>
      <c r="C146" s="7">
        <v>0</v>
      </c>
      <c r="D146" s="9">
        <v>0</v>
      </c>
      <c r="E146" s="44">
        <f t="shared" si="11"/>
        <v>0</v>
      </c>
      <c r="F146" s="11"/>
      <c r="G146" s="47">
        <f t="shared" si="12"/>
        <v>0</v>
      </c>
      <c r="H146" s="52" t="e">
        <f t="shared" si="10"/>
        <v>#DIV/0!</v>
      </c>
    </row>
    <row r="147" spans="1:8" ht="15.75" x14ac:dyDescent="0.25">
      <c r="A147" s="16">
        <v>44502</v>
      </c>
      <c r="B147" s="6" t="s">
        <v>97</v>
      </c>
      <c r="C147" s="7">
        <v>0</v>
      </c>
      <c r="D147" s="9">
        <v>55000</v>
      </c>
      <c r="E147" s="44">
        <f t="shared" si="11"/>
        <v>55000</v>
      </c>
      <c r="F147" s="11">
        <v>60000</v>
      </c>
      <c r="G147" s="47">
        <f t="shared" si="12"/>
        <v>5000</v>
      </c>
      <c r="H147" s="52">
        <f t="shared" si="10"/>
        <v>9.0909090909090935</v>
      </c>
    </row>
    <row r="148" spans="1:8" ht="31.5" hidden="1" x14ac:dyDescent="0.25">
      <c r="A148" s="16">
        <v>46301</v>
      </c>
      <c r="B148" s="6" t="s">
        <v>98</v>
      </c>
      <c r="C148" s="7">
        <v>0</v>
      </c>
      <c r="D148" s="9">
        <v>0</v>
      </c>
      <c r="E148" s="44">
        <f t="shared" si="11"/>
        <v>0</v>
      </c>
      <c r="F148" s="11"/>
      <c r="G148" s="47">
        <f t="shared" si="12"/>
        <v>0</v>
      </c>
      <c r="H148" s="52" t="e">
        <f t="shared" si="10"/>
        <v>#DIV/0!</v>
      </c>
    </row>
    <row r="149" spans="1:8" ht="15.75" x14ac:dyDescent="0.25">
      <c r="A149" s="16"/>
      <c r="B149" s="6"/>
      <c r="C149" s="7"/>
      <c r="D149" s="9"/>
      <c r="E149" s="44"/>
      <c r="F149" s="11"/>
      <c r="G149" s="47"/>
      <c r="H149" s="52"/>
    </row>
    <row r="150" spans="1:8" ht="31.5" x14ac:dyDescent="0.25">
      <c r="A150" s="17">
        <v>500000</v>
      </c>
      <c r="B150" s="3" t="s">
        <v>147</v>
      </c>
      <c r="C150" s="2">
        <f>SUM(C151:C167)</f>
        <v>20514596.079999998</v>
      </c>
      <c r="D150" s="18">
        <f t="shared" ref="D150:G150" si="16">SUM(D151:D167)</f>
        <v>16441926.239999998</v>
      </c>
      <c r="E150" s="19">
        <f t="shared" si="16"/>
        <v>36956522.319999993</v>
      </c>
      <c r="F150" s="19">
        <f t="shared" si="16"/>
        <v>10324197</v>
      </c>
      <c r="G150" s="49">
        <f t="shared" si="16"/>
        <v>-26632325.319999997</v>
      </c>
      <c r="H150" s="54">
        <f t="shared" ref="H150:H167" si="17">(F150*100/E150)-100</f>
        <v>-72.063937968500923</v>
      </c>
    </row>
    <row r="151" spans="1:8" ht="15.75" x14ac:dyDescent="0.25">
      <c r="A151" s="16">
        <v>51101</v>
      </c>
      <c r="B151" s="6" t="s">
        <v>99</v>
      </c>
      <c r="C151" s="7">
        <v>385494.15</v>
      </c>
      <c r="D151" s="9">
        <v>2384296.81</v>
      </c>
      <c r="E151" s="44">
        <f t="shared" ref="E151:E172" si="18">SUM(C151:D151)</f>
        <v>2769790.96</v>
      </c>
      <c r="F151" s="11">
        <v>869527.56</v>
      </c>
      <c r="G151" s="47">
        <f t="shared" ref="G151:G167" si="19">F151-E151</f>
        <v>-1900263.4</v>
      </c>
      <c r="H151" s="52">
        <f t="shared" si="17"/>
        <v>-68.606744243255093</v>
      </c>
    </row>
    <row r="152" spans="1:8" ht="31.5" hidden="1" x14ac:dyDescent="0.25">
      <c r="A152" s="16">
        <v>51301</v>
      </c>
      <c r="B152" s="6" t="s">
        <v>148</v>
      </c>
      <c r="C152" s="7">
        <v>0</v>
      </c>
      <c r="D152" s="9">
        <v>0</v>
      </c>
      <c r="E152" s="44">
        <f t="shared" si="18"/>
        <v>0</v>
      </c>
      <c r="F152" s="11"/>
      <c r="G152" s="47">
        <f t="shared" si="19"/>
        <v>0</v>
      </c>
      <c r="H152" s="52" t="e">
        <f t="shared" si="17"/>
        <v>#DIV/0!</v>
      </c>
    </row>
    <row r="153" spans="1:8" ht="31.5" x14ac:dyDescent="0.25">
      <c r="A153" s="16">
        <v>51501</v>
      </c>
      <c r="B153" s="6" t="s">
        <v>149</v>
      </c>
      <c r="C153" s="7">
        <v>18290465.140000001</v>
      </c>
      <c r="D153" s="9">
        <v>8334578.0199999996</v>
      </c>
      <c r="E153" s="44">
        <f t="shared" si="18"/>
        <v>26625043.16</v>
      </c>
      <c r="F153" s="11">
        <v>70958.16</v>
      </c>
      <c r="G153" s="47">
        <f t="shared" si="19"/>
        <v>-26554085</v>
      </c>
      <c r="H153" s="52">
        <f t="shared" si="17"/>
        <v>-99.733490910893238</v>
      </c>
    </row>
    <row r="154" spans="1:8" ht="15.75" x14ac:dyDescent="0.25">
      <c r="A154" s="16">
        <v>51502</v>
      </c>
      <c r="B154" s="6" t="s">
        <v>100</v>
      </c>
      <c r="C154" s="7">
        <v>158760</v>
      </c>
      <c r="D154" s="9">
        <v>52099.200000000012</v>
      </c>
      <c r="E154" s="44">
        <f t="shared" si="18"/>
        <v>210859.2</v>
      </c>
      <c r="F154" s="11"/>
      <c r="G154" s="47">
        <f t="shared" si="19"/>
        <v>-210859.2</v>
      </c>
      <c r="H154" s="52">
        <f t="shared" si="17"/>
        <v>-100</v>
      </c>
    </row>
    <row r="155" spans="1:8" ht="15.75" x14ac:dyDescent="0.25">
      <c r="A155" s="16">
        <v>51503</v>
      </c>
      <c r="B155" s="6" t="s">
        <v>101</v>
      </c>
      <c r="C155" s="7">
        <v>188611.22</v>
      </c>
      <c r="D155" s="9">
        <v>304408.78000000003</v>
      </c>
      <c r="E155" s="44">
        <f t="shared" si="18"/>
        <v>493020</v>
      </c>
      <c r="F155" s="11"/>
      <c r="G155" s="47">
        <f t="shared" si="19"/>
        <v>-493020</v>
      </c>
      <c r="H155" s="52">
        <f t="shared" si="17"/>
        <v>-100</v>
      </c>
    </row>
    <row r="156" spans="1:8" ht="31.5" x14ac:dyDescent="0.25">
      <c r="A156" s="16">
        <v>51901</v>
      </c>
      <c r="B156" s="6" t="s">
        <v>102</v>
      </c>
      <c r="C156" s="7">
        <v>291527.01</v>
      </c>
      <c r="D156" s="9">
        <v>749225.99</v>
      </c>
      <c r="E156" s="44">
        <f t="shared" si="18"/>
        <v>1040753</v>
      </c>
      <c r="F156" s="11">
        <v>68955.72</v>
      </c>
      <c r="G156" s="47">
        <f t="shared" si="19"/>
        <v>-971797.28</v>
      </c>
      <c r="H156" s="52">
        <f t="shared" si="17"/>
        <v>-93.37443946834648</v>
      </c>
    </row>
    <row r="157" spans="1:8" ht="15.75" x14ac:dyDescent="0.25">
      <c r="A157" s="16">
        <v>52101</v>
      </c>
      <c r="B157" s="6" t="s">
        <v>103</v>
      </c>
      <c r="C157" s="7">
        <v>34985.199999999997</v>
      </c>
      <c r="D157" s="9">
        <v>1562000</v>
      </c>
      <c r="E157" s="44">
        <f t="shared" si="18"/>
        <v>1596985.2</v>
      </c>
      <c r="F157" s="11">
        <v>26187.360000000001</v>
      </c>
      <c r="G157" s="47">
        <f t="shared" si="19"/>
        <v>-1570797.8399999999</v>
      </c>
      <c r="H157" s="52">
        <f t="shared" si="17"/>
        <v>-98.360200207240496</v>
      </c>
    </row>
    <row r="158" spans="1:8" ht="15.75" x14ac:dyDescent="0.25">
      <c r="A158" s="16">
        <v>52301</v>
      </c>
      <c r="B158" s="6" t="s">
        <v>150</v>
      </c>
      <c r="C158" s="7">
        <v>0</v>
      </c>
      <c r="D158" s="9">
        <v>538247</v>
      </c>
      <c r="E158" s="44">
        <f t="shared" si="18"/>
        <v>538247</v>
      </c>
      <c r="F158" s="11"/>
      <c r="G158" s="47">
        <f t="shared" si="19"/>
        <v>-538247</v>
      </c>
      <c r="H158" s="52">
        <f t="shared" si="17"/>
        <v>-100</v>
      </c>
    </row>
    <row r="159" spans="1:8" ht="15.75" hidden="1" x14ac:dyDescent="0.25">
      <c r="A159" s="16">
        <v>53101</v>
      </c>
      <c r="B159" s="6" t="s">
        <v>104</v>
      </c>
      <c r="C159" s="7">
        <v>0</v>
      </c>
      <c r="D159" s="9">
        <v>0</v>
      </c>
      <c r="E159" s="44">
        <f t="shared" si="18"/>
        <v>0</v>
      </c>
      <c r="F159" s="11"/>
      <c r="G159" s="47">
        <f t="shared" si="19"/>
        <v>0</v>
      </c>
      <c r="H159" s="52" t="e">
        <f t="shared" si="17"/>
        <v>#DIV/0!</v>
      </c>
    </row>
    <row r="160" spans="1:8" ht="15.75" hidden="1" x14ac:dyDescent="0.25">
      <c r="A160" s="16">
        <v>53201</v>
      </c>
      <c r="B160" s="6" t="s">
        <v>105</v>
      </c>
      <c r="C160" s="7">
        <v>0</v>
      </c>
      <c r="D160" s="9">
        <v>0</v>
      </c>
      <c r="E160" s="44">
        <f t="shared" si="18"/>
        <v>0</v>
      </c>
      <c r="F160" s="11"/>
      <c r="G160" s="47">
        <f t="shared" si="19"/>
        <v>0</v>
      </c>
      <c r="H160" s="52" t="e">
        <f t="shared" si="17"/>
        <v>#DIV/0!</v>
      </c>
    </row>
    <row r="161" spans="1:8" ht="15.75" x14ac:dyDescent="0.25">
      <c r="A161" s="16">
        <v>54101</v>
      </c>
      <c r="B161" s="6" t="s">
        <v>151</v>
      </c>
      <c r="C161" s="7">
        <v>0</v>
      </c>
      <c r="D161" s="9">
        <v>0</v>
      </c>
      <c r="E161" s="44">
        <f t="shared" si="18"/>
        <v>0</v>
      </c>
      <c r="F161" s="11">
        <v>7406100</v>
      </c>
      <c r="G161" s="47">
        <f t="shared" si="19"/>
        <v>7406100</v>
      </c>
      <c r="H161" s="52">
        <v>100</v>
      </c>
    </row>
    <row r="162" spans="1:8" ht="31.5" x14ac:dyDescent="0.25">
      <c r="A162" s="16">
        <v>56401</v>
      </c>
      <c r="B162" s="6" t="s">
        <v>106</v>
      </c>
      <c r="C162" s="7">
        <v>20547</v>
      </c>
      <c r="D162" s="9">
        <v>1112110.46</v>
      </c>
      <c r="E162" s="44">
        <f t="shared" si="18"/>
        <v>1132657.46</v>
      </c>
      <c r="F162" s="11">
        <v>1629100.08</v>
      </c>
      <c r="G162" s="47">
        <f t="shared" si="19"/>
        <v>496442.62000000011</v>
      </c>
      <c r="H162" s="52">
        <f t="shared" si="17"/>
        <v>43.829898935199708</v>
      </c>
    </row>
    <row r="163" spans="1:8" ht="15.75" x14ac:dyDescent="0.25">
      <c r="A163" s="16">
        <v>56501</v>
      </c>
      <c r="B163" s="6" t="s">
        <v>152</v>
      </c>
      <c r="C163" s="7">
        <v>1144206.3600000001</v>
      </c>
      <c r="D163" s="9">
        <v>1360175.0799999998</v>
      </c>
      <c r="E163" s="44">
        <f t="shared" si="18"/>
        <v>2504381.4399999999</v>
      </c>
      <c r="F163" s="11">
        <v>31368.12</v>
      </c>
      <c r="G163" s="47">
        <f t="shared" si="19"/>
        <v>-2473013.3199999998</v>
      </c>
      <c r="H163" s="52">
        <f t="shared" si="17"/>
        <v>-98.747470353397929</v>
      </c>
    </row>
    <row r="164" spans="1:8" ht="31.5" x14ac:dyDescent="0.25">
      <c r="A164" s="16">
        <v>56601</v>
      </c>
      <c r="B164" s="6" t="s">
        <v>107</v>
      </c>
      <c r="C164" s="7">
        <v>0</v>
      </c>
      <c r="D164" s="9">
        <v>44784.9</v>
      </c>
      <c r="E164" s="44">
        <f t="shared" si="18"/>
        <v>44784.9</v>
      </c>
      <c r="F164" s="11"/>
      <c r="G164" s="47">
        <f t="shared" si="19"/>
        <v>-44784.9</v>
      </c>
      <c r="H164" s="52">
        <f t="shared" si="17"/>
        <v>-100</v>
      </c>
    </row>
    <row r="165" spans="1:8" ht="15.75" x14ac:dyDescent="0.25">
      <c r="A165" s="16">
        <v>56701</v>
      </c>
      <c r="B165" s="6" t="s">
        <v>176</v>
      </c>
      <c r="C165" s="7"/>
      <c r="D165" s="9">
        <v>0</v>
      </c>
      <c r="E165" s="44"/>
      <c r="F165" s="11">
        <v>222000</v>
      </c>
      <c r="G165" s="47">
        <f t="shared" ref="G165" si="20">F165-E165</f>
        <v>222000</v>
      </c>
      <c r="H165" s="52">
        <v>100</v>
      </c>
    </row>
    <row r="166" spans="1:8" ht="15.75" hidden="1" x14ac:dyDescent="0.25">
      <c r="A166" s="16">
        <v>56901</v>
      </c>
      <c r="B166" s="6" t="s">
        <v>108</v>
      </c>
      <c r="C166" s="7">
        <v>0</v>
      </c>
      <c r="D166" s="9">
        <v>0</v>
      </c>
      <c r="E166" s="44">
        <f t="shared" si="18"/>
        <v>0</v>
      </c>
      <c r="F166" s="11"/>
      <c r="G166" s="47">
        <f t="shared" si="19"/>
        <v>0</v>
      </c>
      <c r="H166" s="52" t="e">
        <f t="shared" si="17"/>
        <v>#DIV/0!</v>
      </c>
    </row>
    <row r="167" spans="1:8" ht="15.75" hidden="1" x14ac:dyDescent="0.25">
      <c r="A167" s="16">
        <v>59101</v>
      </c>
      <c r="B167" s="6" t="s">
        <v>153</v>
      </c>
      <c r="C167" s="7">
        <v>0</v>
      </c>
      <c r="D167" s="9">
        <v>0</v>
      </c>
      <c r="E167" s="44">
        <f t="shared" si="18"/>
        <v>0</v>
      </c>
      <c r="F167" s="11"/>
      <c r="G167" s="47">
        <f t="shared" si="19"/>
        <v>0</v>
      </c>
      <c r="H167" s="52" t="e">
        <f t="shared" si="17"/>
        <v>#DIV/0!</v>
      </c>
    </row>
    <row r="168" spans="1:8" ht="15.75" x14ac:dyDescent="0.25">
      <c r="A168" s="16"/>
      <c r="B168" s="6"/>
      <c r="C168" s="7"/>
      <c r="D168" s="9"/>
      <c r="E168" s="44"/>
      <c r="F168" s="11"/>
      <c r="G168" s="47"/>
      <c r="H168" s="52"/>
    </row>
    <row r="169" spans="1:8" ht="15.75" x14ac:dyDescent="0.25">
      <c r="A169" s="17">
        <v>600000</v>
      </c>
      <c r="B169" s="3" t="s">
        <v>154</v>
      </c>
      <c r="C169" s="2">
        <f>SUM(C170:C172)</f>
        <v>494165.32</v>
      </c>
      <c r="D169" s="18">
        <v>11671400</v>
      </c>
      <c r="E169" s="19">
        <f t="shared" ref="E169:G169" si="21">SUM(E170:E172)</f>
        <v>12165565.32</v>
      </c>
      <c r="F169" s="19">
        <f t="shared" si="21"/>
        <v>3200000.04</v>
      </c>
      <c r="G169" s="49">
        <f t="shared" si="21"/>
        <v>-8965565.2800000012</v>
      </c>
      <c r="H169" s="54">
        <f t="shared" ref="H169:H172" si="22">(F169*100/E169)-100</f>
        <v>-73.696248749416938</v>
      </c>
    </row>
    <row r="170" spans="1:8" ht="31.5" x14ac:dyDescent="0.25">
      <c r="A170" s="16">
        <v>61201</v>
      </c>
      <c r="B170" s="6" t="s">
        <v>161</v>
      </c>
      <c r="C170" s="7">
        <v>0</v>
      </c>
      <c r="D170" s="9">
        <v>2971400</v>
      </c>
      <c r="E170" s="44">
        <f t="shared" si="18"/>
        <v>2971400</v>
      </c>
      <c r="F170" s="11">
        <v>3200000.04</v>
      </c>
      <c r="G170" s="47">
        <f t="shared" ref="G170:G172" si="23">F170-E170</f>
        <v>228600.04000000004</v>
      </c>
      <c r="H170" s="52">
        <f t="shared" si="22"/>
        <v>7.693344551389913</v>
      </c>
    </row>
    <row r="171" spans="1:8" ht="31.5" hidden="1" x14ac:dyDescent="0.25">
      <c r="A171" s="16">
        <v>62201</v>
      </c>
      <c r="B171" s="6" t="s">
        <v>162</v>
      </c>
      <c r="C171" s="7">
        <v>0</v>
      </c>
      <c r="D171" s="9">
        <v>0</v>
      </c>
      <c r="E171" s="44">
        <f t="shared" si="18"/>
        <v>0</v>
      </c>
      <c r="F171" s="11"/>
      <c r="G171" s="47">
        <f t="shared" si="23"/>
        <v>0</v>
      </c>
      <c r="H171" s="52" t="e">
        <f t="shared" si="22"/>
        <v>#DIV/0!</v>
      </c>
    </row>
    <row r="172" spans="1:8" ht="31.5" x14ac:dyDescent="0.25">
      <c r="A172" s="16">
        <v>62901</v>
      </c>
      <c r="B172" s="6" t="s">
        <v>109</v>
      </c>
      <c r="C172" s="7">
        <v>494165.32</v>
      </c>
      <c r="D172" s="9">
        <v>8700000</v>
      </c>
      <c r="E172" s="44">
        <f t="shared" si="18"/>
        <v>9194165.3200000003</v>
      </c>
      <c r="F172" s="11"/>
      <c r="G172" s="47">
        <f t="shared" si="23"/>
        <v>-9194165.3200000003</v>
      </c>
      <c r="H172" s="52">
        <f t="shared" si="22"/>
        <v>-100</v>
      </c>
    </row>
    <row r="173" spans="1:8" ht="15.75" x14ac:dyDescent="0.25">
      <c r="A173" s="29"/>
      <c r="B173" s="30"/>
      <c r="C173" s="30"/>
      <c r="D173" s="9"/>
      <c r="E173" s="44"/>
      <c r="F173" s="11"/>
      <c r="G173" s="47"/>
      <c r="H173" s="52"/>
    </row>
    <row r="174" spans="1:8" ht="31.5" x14ac:dyDescent="0.25">
      <c r="A174" s="17">
        <v>700000</v>
      </c>
      <c r="B174" s="3" t="s">
        <v>155</v>
      </c>
      <c r="C174" s="2">
        <f>SUM(C175:C176)</f>
        <v>5000000</v>
      </c>
      <c r="D174" s="18">
        <v>0</v>
      </c>
      <c r="E174" s="19">
        <f t="shared" ref="E174:G174" si="24">SUM(E175:E176)</f>
        <v>5000000</v>
      </c>
      <c r="F174" s="19">
        <f t="shared" si="24"/>
        <v>5000000</v>
      </c>
      <c r="G174" s="49">
        <f t="shared" si="24"/>
        <v>0</v>
      </c>
      <c r="H174" s="53">
        <v>0</v>
      </c>
    </row>
    <row r="175" spans="1:8" ht="31.5" x14ac:dyDescent="0.25">
      <c r="A175" s="16">
        <v>75301</v>
      </c>
      <c r="B175" s="6" t="s">
        <v>156</v>
      </c>
      <c r="C175" s="7">
        <v>5000000</v>
      </c>
      <c r="D175" s="9">
        <v>0</v>
      </c>
      <c r="E175" s="44">
        <f t="shared" ref="E175:E176" si="25">SUM(C175:D175)</f>
        <v>5000000</v>
      </c>
      <c r="F175" s="11">
        <v>5000000</v>
      </c>
      <c r="G175" s="47">
        <f t="shared" ref="G175:G176" si="26">F175-E175</f>
        <v>0</v>
      </c>
      <c r="H175" s="52">
        <f t="shared" ref="H175" si="27">(F175*100/E175)-100</f>
        <v>0</v>
      </c>
    </row>
    <row r="176" spans="1:8" ht="15.75" hidden="1" x14ac:dyDescent="0.25">
      <c r="A176" s="16">
        <v>79901</v>
      </c>
      <c r="B176" s="6" t="s">
        <v>157</v>
      </c>
      <c r="C176" s="7">
        <v>0</v>
      </c>
      <c r="D176" s="42"/>
      <c r="E176" s="44">
        <f t="shared" si="25"/>
        <v>0</v>
      </c>
      <c r="F176" s="11">
        <v>0</v>
      </c>
      <c r="G176" s="47">
        <f t="shared" si="26"/>
        <v>0</v>
      </c>
      <c r="H176" s="52">
        <v>0</v>
      </c>
    </row>
    <row r="177" spans="1:8" ht="16.5" thickBot="1" x14ac:dyDescent="0.3">
      <c r="A177" s="32"/>
      <c r="B177" s="33"/>
      <c r="C177" s="34"/>
      <c r="D177" s="35"/>
      <c r="E177" s="45"/>
      <c r="F177" s="36"/>
      <c r="G177" s="50"/>
      <c r="H177" s="55"/>
    </row>
    <row r="178" spans="1:8" ht="15.75" x14ac:dyDescent="0.25">
      <c r="A178" s="37"/>
      <c r="B178" s="38"/>
      <c r="C178" s="37"/>
      <c r="D178" s="37"/>
      <c r="E178" s="37"/>
      <c r="G178" s="37"/>
      <c r="H178" s="37"/>
    </row>
    <row r="179" spans="1:8" ht="15.75" x14ac:dyDescent="0.25">
      <c r="A179" s="37"/>
      <c r="B179" s="38"/>
      <c r="C179" s="37"/>
      <c r="D179" s="37"/>
      <c r="E179" s="37"/>
      <c r="G179" s="37"/>
      <c r="H179" s="37"/>
    </row>
    <row r="180" spans="1:8" ht="15.75" x14ac:dyDescent="0.25">
      <c r="A180" s="37"/>
      <c r="B180" s="38"/>
      <c r="C180" s="37"/>
      <c r="D180" s="37"/>
      <c r="E180" s="37"/>
      <c r="G180" s="37"/>
      <c r="H180" s="37"/>
    </row>
    <row r="181" spans="1:8" ht="15.75" x14ac:dyDescent="0.25">
      <c r="A181" s="37"/>
      <c r="B181" s="38"/>
      <c r="C181" s="37"/>
      <c r="D181" s="37"/>
      <c r="E181" s="37"/>
      <c r="G181" s="37"/>
      <c r="H181" s="37"/>
    </row>
    <row r="182" spans="1:8" ht="15.75" x14ac:dyDescent="0.25">
      <c r="A182" s="39"/>
      <c r="B182" s="40"/>
      <c r="C182" s="39"/>
      <c r="D182" s="39"/>
      <c r="E182" s="39"/>
      <c r="G182" s="39"/>
      <c r="H182" s="39"/>
    </row>
    <row r="183" spans="1:8" ht="15.75" x14ac:dyDescent="0.25">
      <c r="A183" s="39"/>
      <c r="B183" s="40"/>
      <c r="C183" s="39"/>
      <c r="D183" s="39"/>
      <c r="E183" s="39"/>
      <c r="G183" s="39"/>
      <c r="H183" s="39"/>
    </row>
    <row r="184" spans="1:8" ht="15.75" x14ac:dyDescent="0.25">
      <c r="A184" s="39"/>
      <c r="B184" s="40"/>
      <c r="C184" s="39"/>
      <c r="D184" s="39"/>
      <c r="E184" s="39"/>
      <c r="G184" s="39"/>
      <c r="H184" s="39"/>
    </row>
    <row r="185" spans="1:8" ht="15.75" x14ac:dyDescent="0.25">
      <c r="A185" s="39"/>
      <c r="B185" s="40"/>
      <c r="C185" s="39"/>
      <c r="D185" s="39"/>
      <c r="E185" s="39"/>
      <c r="G185" s="39"/>
      <c r="H185" s="39"/>
    </row>
    <row r="186" spans="1:8" ht="15.75" x14ac:dyDescent="0.25">
      <c r="A186" s="39"/>
      <c r="B186" s="40"/>
      <c r="C186" s="39"/>
      <c r="D186" s="39"/>
      <c r="E186" s="39"/>
      <c r="G186" s="39"/>
      <c r="H186" s="39"/>
    </row>
    <row r="187" spans="1:8" ht="15.75" x14ac:dyDescent="0.25">
      <c r="A187" s="39"/>
      <c r="B187" s="40"/>
      <c r="C187" s="39"/>
      <c r="D187" s="39"/>
      <c r="E187" s="39"/>
      <c r="G187" s="39"/>
      <c r="H187" s="39"/>
    </row>
    <row r="188" spans="1:8" ht="15.75" x14ac:dyDescent="0.25">
      <c r="A188" s="39"/>
      <c r="B188" s="40"/>
      <c r="C188" s="39"/>
      <c r="D188" s="39"/>
      <c r="E188" s="39"/>
      <c r="G188" s="39"/>
      <c r="H188" s="39"/>
    </row>
    <row r="189" spans="1:8" ht="15.75" x14ac:dyDescent="0.25">
      <c r="A189" s="39"/>
      <c r="B189" s="40"/>
      <c r="C189" s="39"/>
      <c r="D189" s="39"/>
      <c r="E189" s="39"/>
      <c r="G189" s="39"/>
      <c r="H189" s="39"/>
    </row>
    <row r="190" spans="1:8" ht="15.75" x14ac:dyDescent="0.25">
      <c r="A190" s="39"/>
      <c r="B190" s="40"/>
      <c r="C190" s="39"/>
      <c r="D190" s="39"/>
      <c r="E190" s="39"/>
      <c r="G190" s="39"/>
      <c r="H190" s="39"/>
    </row>
    <row r="191" spans="1:8" ht="15.75" x14ac:dyDescent="0.25">
      <c r="A191" s="39"/>
      <c r="B191" s="40"/>
      <c r="C191" s="39"/>
      <c r="D191" s="39"/>
      <c r="E191" s="39"/>
      <c r="F191" s="39"/>
      <c r="G191" s="39"/>
      <c r="H191" s="39"/>
    </row>
    <row r="192" spans="1:8" ht="15.75" x14ac:dyDescent="0.25">
      <c r="A192" s="39"/>
      <c r="B192" s="40"/>
      <c r="C192" s="39"/>
      <c r="D192" s="39"/>
      <c r="E192" s="39"/>
      <c r="F192" s="39"/>
      <c r="G192" s="39"/>
      <c r="H192" s="39"/>
    </row>
    <row r="193" spans="1:8" ht="15.75" x14ac:dyDescent="0.25">
      <c r="A193" s="39"/>
      <c r="B193" s="40"/>
      <c r="C193" s="39"/>
      <c r="D193" s="39"/>
      <c r="E193" s="39"/>
      <c r="F193" s="39"/>
      <c r="G193" s="39"/>
      <c r="H193" s="39"/>
    </row>
    <row r="194" spans="1:8" ht="15.75" x14ac:dyDescent="0.25">
      <c r="A194" s="39"/>
      <c r="B194" s="40"/>
      <c r="C194" s="39"/>
      <c r="D194" s="39"/>
      <c r="E194" s="39"/>
      <c r="F194" s="39"/>
      <c r="G194" s="39"/>
      <c r="H194" s="39"/>
    </row>
    <row r="195" spans="1:8" ht="15.75" x14ac:dyDescent="0.25">
      <c r="A195" s="39"/>
      <c r="B195" s="40"/>
      <c r="C195" s="39"/>
      <c r="D195" s="39"/>
      <c r="E195" s="39"/>
      <c r="F195" s="39"/>
      <c r="G195" s="39"/>
      <c r="H195" s="39"/>
    </row>
    <row r="196" spans="1:8" ht="15.75" x14ac:dyDescent="0.25">
      <c r="A196" s="39"/>
      <c r="B196" s="40"/>
      <c r="C196" s="39"/>
      <c r="D196" s="39"/>
      <c r="E196" s="39"/>
      <c r="F196" s="39"/>
      <c r="G196" s="39"/>
      <c r="H196" s="39"/>
    </row>
    <row r="197" spans="1:8" ht="15.75" x14ac:dyDescent="0.25">
      <c r="A197" s="39"/>
      <c r="B197" s="40"/>
      <c r="C197" s="39"/>
      <c r="D197" s="39"/>
      <c r="E197" s="39"/>
      <c r="F197" s="39"/>
      <c r="G197" s="39"/>
      <c r="H197" s="39"/>
    </row>
    <row r="198" spans="1:8" ht="15.75" x14ac:dyDescent="0.25">
      <c r="A198" s="39"/>
      <c r="B198" s="40"/>
      <c r="C198" s="39"/>
      <c r="D198" s="39"/>
      <c r="E198" s="39"/>
      <c r="F198" s="39"/>
      <c r="G198" s="39"/>
      <c r="H198" s="39"/>
    </row>
    <row r="199" spans="1:8" ht="15.75" x14ac:dyDescent="0.25">
      <c r="A199" s="39"/>
      <c r="B199" s="40"/>
      <c r="C199" s="39"/>
      <c r="D199" s="39"/>
      <c r="E199" s="39"/>
      <c r="F199" s="39"/>
      <c r="G199" s="39"/>
      <c r="H199" s="39"/>
    </row>
    <row r="200" spans="1:8" ht="15.75" x14ac:dyDescent="0.25">
      <c r="A200" s="39"/>
      <c r="B200" s="40"/>
      <c r="C200" s="39"/>
      <c r="D200" s="39"/>
      <c r="E200" s="39"/>
      <c r="F200" s="39"/>
      <c r="G200" s="39"/>
      <c r="H200" s="39"/>
    </row>
    <row r="201" spans="1:8" ht="15.75" x14ac:dyDescent="0.25">
      <c r="A201" s="39"/>
      <c r="B201" s="40"/>
      <c r="C201" s="39"/>
      <c r="D201" s="39"/>
      <c r="E201" s="39"/>
      <c r="F201" s="39"/>
      <c r="G201" s="39"/>
      <c r="H201" s="39"/>
    </row>
    <row r="202" spans="1:8" ht="15.75" x14ac:dyDescent="0.25">
      <c r="A202" s="39"/>
      <c r="B202" s="40"/>
      <c r="C202" s="39"/>
      <c r="D202" s="39"/>
      <c r="E202" s="39"/>
      <c r="F202" s="39"/>
      <c r="G202" s="39"/>
      <c r="H202" s="39"/>
    </row>
    <row r="203" spans="1:8" ht="15.75" x14ac:dyDescent="0.25">
      <c r="A203" s="39"/>
      <c r="B203" s="40"/>
      <c r="C203" s="39"/>
      <c r="D203" s="39"/>
      <c r="E203" s="39"/>
      <c r="F203" s="39"/>
      <c r="G203" s="39"/>
      <c r="H203" s="39"/>
    </row>
    <row r="204" spans="1:8" ht="15.75" x14ac:dyDescent="0.25">
      <c r="A204" s="39"/>
      <c r="B204" s="40"/>
      <c r="C204" s="39"/>
      <c r="D204" s="39"/>
      <c r="E204" s="39"/>
      <c r="F204" s="39"/>
      <c r="G204" s="39"/>
      <c r="H204" s="39"/>
    </row>
    <row r="205" spans="1:8" ht="15.75" x14ac:dyDescent="0.25">
      <c r="A205" s="39"/>
      <c r="B205" s="40"/>
      <c r="C205" s="39"/>
      <c r="D205" s="39"/>
      <c r="E205" s="39"/>
      <c r="F205" s="39"/>
      <c r="G205" s="39"/>
      <c r="H205" s="39"/>
    </row>
    <row r="206" spans="1:8" ht="15.75" x14ac:dyDescent="0.25">
      <c r="A206" s="39"/>
      <c r="B206" s="40"/>
      <c r="C206" s="39"/>
      <c r="D206" s="39"/>
      <c r="E206" s="39"/>
      <c r="F206" s="39"/>
      <c r="G206" s="39"/>
      <c r="H206" s="39"/>
    </row>
    <row r="207" spans="1:8" ht="15.75" x14ac:dyDescent="0.25">
      <c r="A207" s="39"/>
      <c r="B207" s="40"/>
      <c r="C207" s="39"/>
      <c r="D207" s="39"/>
      <c r="E207" s="39"/>
      <c r="F207" s="39"/>
      <c r="G207" s="39"/>
      <c r="H207" s="39"/>
    </row>
  </sheetData>
  <sortState ref="A82:H133">
    <sortCondition descending="1" ref="H82:H133"/>
  </sortState>
  <mergeCells count="9">
    <mergeCell ref="A1:H1"/>
    <mergeCell ref="A2:B3"/>
    <mergeCell ref="C2:E2"/>
    <mergeCell ref="F2:F4"/>
    <mergeCell ref="G2:H2"/>
    <mergeCell ref="C3:C4"/>
    <mergeCell ref="D3:D4"/>
    <mergeCell ref="E3:E4"/>
    <mergeCell ref="G3:H3"/>
  </mergeCells>
  <pageMargins left="0.27559055118110237" right="0.31496062992125984" top="1.6535433070866143" bottom="0.6692913385826772" header="0.39370078740157483" footer="0.39370078740157483"/>
  <pageSetup scale="66" fitToHeight="0" orientation="portrait" r:id="rId1"/>
  <headerFooter>
    <oddHeader>&amp;L&amp;G&amp;C&amp;"-,Negrita"&amp;14
PODER JUDICIAL DEL ESTADO DE BAJA CALIFORNIA
&amp;"-,Negrita Cursiva"CONSEJO DE LA JUDICATURA&amp;"-,Normal"
Proyecto de Presupuesto 2022&amp;R&amp;G</oddHeader>
    <oddFooter>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DEVENGADO_202_Vs_PROYECTO_2022</vt:lpstr>
      <vt:lpstr>DEVENGADO_202_Vs_PROYECTO_2022!Área_de_impresión</vt:lpstr>
      <vt:lpstr>DEVENGADO_202_Vs_PROYECTO_2022!Print_Titles</vt:lpstr>
      <vt:lpstr>DEVENGADO_202_Vs_PROYECTO_2022!Títulos_a_imprimir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cp:lastPrinted>2021-11-19T19:42:21Z</cp:lastPrinted>
  <dcterms:created xsi:type="dcterms:W3CDTF">2020-11-19T21:27:37Z</dcterms:created>
  <dcterms:modified xsi:type="dcterms:W3CDTF">2021-11-19T19:49:09Z</dcterms:modified>
</cp:coreProperties>
</file>