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8175"/>
  </bookViews>
  <sheets>
    <sheet name="DEVENGADO_2021_Vs_PROYECTO_2022" sheetId="1" r:id="rId1"/>
  </sheets>
  <definedNames>
    <definedName name="_xlnm.Print_Area" localSheetId="0">DEVENGADO_2021_Vs_PROYECTO_2022!$A$6:$H$90</definedName>
    <definedName name="Print_Area" localSheetId="0">DEVENGADO_2021_Vs_PROYECTO_2022!#REF!</definedName>
    <definedName name="Print_Titles" localSheetId="0">DEVENGADO_2021_Vs_PROYECTO_2022!$4:$8</definedName>
    <definedName name="_xlnm.Print_Titles" localSheetId="0">DEVENGADO_2021_Vs_PROYECTO_2022!$1:$5</definedName>
  </definedNames>
  <calcPr calcId="145621"/>
</workbook>
</file>

<file path=xl/calcChain.xml><?xml version="1.0" encoding="utf-8"?>
<calcChain xmlns="http://schemas.openxmlformats.org/spreadsheetml/2006/main">
  <c r="G10" i="1" l="1"/>
  <c r="F82" i="1" l="1"/>
  <c r="F55" i="1"/>
  <c r="F32" i="1"/>
  <c r="D55" i="1" l="1"/>
  <c r="E84" i="1" l="1"/>
  <c r="E85" i="1"/>
  <c r="E86" i="1"/>
  <c r="E87" i="1"/>
  <c r="E88" i="1"/>
  <c r="E89" i="1"/>
  <c r="E83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56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33" i="1"/>
  <c r="E10" i="1"/>
  <c r="E11" i="1"/>
  <c r="E12" i="1"/>
  <c r="E13" i="1"/>
  <c r="E14" i="1"/>
  <c r="E15" i="1"/>
  <c r="E16" i="1"/>
  <c r="E17" i="1"/>
  <c r="E18" i="1"/>
  <c r="E19" i="1"/>
  <c r="G19" i="1" s="1"/>
  <c r="E20" i="1"/>
  <c r="E21" i="1"/>
  <c r="E22" i="1"/>
  <c r="E23" i="1"/>
  <c r="E24" i="1"/>
  <c r="E25" i="1"/>
  <c r="E26" i="1"/>
  <c r="E27" i="1"/>
  <c r="E28" i="1"/>
  <c r="E29" i="1"/>
  <c r="E30" i="1"/>
  <c r="E9" i="1"/>
  <c r="H47" i="1" l="1"/>
  <c r="H19" i="1"/>
  <c r="G47" i="1"/>
  <c r="G87" i="1"/>
  <c r="G44" i="1"/>
  <c r="E32" i="1"/>
  <c r="G83" i="1"/>
  <c r="H41" i="1"/>
  <c r="G41" i="1"/>
  <c r="C82" i="1" l="1"/>
  <c r="C55" i="1"/>
  <c r="D32" i="1"/>
  <c r="C32" i="1"/>
  <c r="D8" i="1"/>
  <c r="F8" i="1"/>
  <c r="C8" i="1"/>
  <c r="C6" i="1" l="1"/>
  <c r="D6" i="1"/>
  <c r="G56" i="1"/>
  <c r="H73" i="1" l="1"/>
  <c r="G73" i="1"/>
  <c r="G51" i="1"/>
  <c r="H57" i="1"/>
  <c r="G57" i="1"/>
  <c r="H79" i="1"/>
  <c r="G79" i="1"/>
  <c r="G62" i="1"/>
  <c r="H62" i="1"/>
  <c r="G89" i="1"/>
  <c r="H77" i="1"/>
  <c r="G77" i="1"/>
  <c r="H53" i="1"/>
  <c r="G53" i="1"/>
  <c r="H59" i="1"/>
  <c r="G59" i="1"/>
  <c r="H67" i="1"/>
  <c r="G67" i="1"/>
  <c r="G68" i="1"/>
  <c r="H68" i="1"/>
  <c r="G76" i="1"/>
  <c r="H76" i="1"/>
  <c r="G69" i="1"/>
  <c r="H49" i="1"/>
  <c r="G49" i="1"/>
  <c r="H52" i="1"/>
  <c r="G52" i="1"/>
  <c r="G64" i="1"/>
  <c r="H64" i="1"/>
  <c r="H75" i="1"/>
  <c r="G75" i="1"/>
  <c r="G66" i="1"/>
  <c r="H66" i="1"/>
  <c r="G58" i="1"/>
  <c r="H58" i="1"/>
  <c r="H61" i="1"/>
  <c r="G61" i="1"/>
  <c r="H63" i="1"/>
  <c r="G63" i="1"/>
  <c r="H50" i="1"/>
  <c r="G50" i="1"/>
  <c r="H88" i="1"/>
  <c r="G88" i="1"/>
  <c r="G70" i="1"/>
  <c r="G80" i="1"/>
  <c r="H80" i="1"/>
  <c r="G65" i="1"/>
  <c r="G60" i="1"/>
  <c r="H60" i="1"/>
  <c r="G72" i="1"/>
  <c r="H72" i="1"/>
  <c r="H71" i="1"/>
  <c r="G71" i="1"/>
  <c r="G74" i="1"/>
  <c r="H74" i="1"/>
  <c r="G78" i="1"/>
  <c r="H78" i="1"/>
  <c r="G86" i="1"/>
  <c r="G85" i="1"/>
  <c r="H48" i="1"/>
  <c r="G48" i="1"/>
  <c r="H56" i="1"/>
  <c r="E55" i="1"/>
  <c r="H45" i="1"/>
  <c r="G45" i="1"/>
  <c r="G46" i="1"/>
  <c r="H43" i="1"/>
  <c r="G43" i="1"/>
  <c r="G29" i="1"/>
  <c r="H22" i="1"/>
  <c r="G22" i="1"/>
  <c r="H10" i="1"/>
  <c r="H40" i="1"/>
  <c r="G40" i="1"/>
  <c r="H27" i="1"/>
  <c r="G27" i="1"/>
  <c r="H36" i="1"/>
  <c r="G36" i="1"/>
  <c r="H17" i="1"/>
  <c r="G17" i="1"/>
  <c r="H39" i="1"/>
  <c r="G39" i="1"/>
  <c r="H23" i="1"/>
  <c r="G23" i="1"/>
  <c r="H37" i="1"/>
  <c r="G37" i="1"/>
  <c r="G24" i="1"/>
  <c r="H28" i="1"/>
  <c r="G28" i="1"/>
  <c r="H30" i="1"/>
  <c r="G30" i="1"/>
  <c r="H13" i="1"/>
  <c r="G13" i="1"/>
  <c r="H12" i="1"/>
  <c r="G12" i="1"/>
  <c r="H25" i="1"/>
  <c r="G25" i="1"/>
  <c r="H15" i="1"/>
  <c r="G15" i="1"/>
  <c r="H18" i="1"/>
  <c r="G18" i="1"/>
  <c r="G34" i="1"/>
  <c r="H21" i="1"/>
  <c r="G21" i="1"/>
  <c r="H38" i="1"/>
  <c r="G38" i="1"/>
  <c r="H20" i="1"/>
  <c r="G20" i="1"/>
  <c r="H11" i="1"/>
  <c r="G11" i="1"/>
  <c r="H16" i="1"/>
  <c r="G16" i="1"/>
  <c r="H26" i="1"/>
  <c r="G26" i="1"/>
  <c r="H33" i="1"/>
  <c r="G33" i="1"/>
  <c r="H35" i="1"/>
  <c r="G35" i="1"/>
  <c r="H14" i="1"/>
  <c r="G14" i="1"/>
  <c r="G9" i="1"/>
  <c r="E8" i="1"/>
  <c r="F6" i="1"/>
  <c r="H9" i="1"/>
  <c r="G55" i="1" l="1"/>
  <c r="G84" i="1"/>
  <c r="G82" i="1" s="1"/>
  <c r="E82" i="1"/>
  <c r="H55" i="1"/>
  <c r="G8" i="1"/>
  <c r="H8" i="1"/>
  <c r="H42" i="1" l="1"/>
  <c r="G42" i="1" l="1"/>
  <c r="G32" i="1" s="1"/>
  <c r="G6" i="1" s="1"/>
  <c r="H32" i="1"/>
  <c r="E6" i="1" l="1"/>
  <c r="H6" i="1" s="1"/>
</calcChain>
</file>

<file path=xl/sharedStrings.xml><?xml version="1.0" encoding="utf-8"?>
<sst xmlns="http://schemas.openxmlformats.org/spreadsheetml/2006/main" count="93" uniqueCount="93">
  <si>
    <t>PRESUPUESTO DEVENGADO</t>
  </si>
  <si>
    <t>COMPARATIVO</t>
  </si>
  <si>
    <t>Número</t>
  </si>
  <si>
    <t>Descripción</t>
  </si>
  <si>
    <t>Cantidad</t>
  </si>
  <si>
    <t>%</t>
  </si>
  <si>
    <t>Prima de antigüedad</t>
  </si>
  <si>
    <t>Prima vacacional</t>
  </si>
  <si>
    <t>Gratificación de fin de año</t>
  </si>
  <si>
    <t>Compensaciones</t>
  </si>
  <si>
    <t>Aportaciones patronales de servicio médico</t>
  </si>
  <si>
    <t>Aportaciones patronales de fondo de pensiones</t>
  </si>
  <si>
    <t>Canasta básica</t>
  </si>
  <si>
    <t>Bono de transporte</t>
  </si>
  <si>
    <t>Previsión social múltiple</t>
  </si>
  <si>
    <t>Incentivo a la eficiencia</t>
  </si>
  <si>
    <t>Bono por buena disposición</t>
  </si>
  <si>
    <t>Fomento educativo</t>
  </si>
  <si>
    <t>Otras prestaciones contractuales</t>
  </si>
  <si>
    <t>Otras prestaciones</t>
  </si>
  <si>
    <t>Reserva para incremento en percepciones</t>
  </si>
  <si>
    <t>Estímulo por productividad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</si>
  <si>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</si>
  <si>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</si>
  <si>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</si>
  <si>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comunicación</t>
  </si>
  <si>
    <t>Material impreso y de apoyo informativo</t>
  </si>
  <si>
    <t>Material de limpieza</t>
  </si>
  <si>
    <t>Alimentación de personal</t>
  </si>
  <si>
    <t>Agua y hielo para consumo humano</t>
  </si>
  <si>
    <t>Artículos de cafetería</t>
  </si>
  <si>
    <t>Vidrio y productos de vidrio</t>
  </si>
  <si>
    <t>Material eléctrico</t>
  </si>
  <si>
    <t>Otros materiales y artículos de construcción y reparación</t>
  </si>
  <si>
    <t>Combustibles</t>
  </si>
  <si>
    <t>Refacciones y accesorios menores de edificios</t>
  </si>
  <si>
    <t>Refacciones y accesorios menores de mobiliario y equipo de administración</t>
  </si>
  <si>
    <t>Refacciones y accesorios menores de sistemas de aire acondicionado, calefacción y refrigeración</t>
  </si>
  <si>
    <t>Refacciones y accesorios menores de equipos de comunicación y telecomunicación</t>
  </si>
  <si>
    <t>Servicio de energía eléctrica</t>
  </si>
  <si>
    <t>Servicio telefónico tradicional</t>
  </si>
  <si>
    <t>Arrendamiento de edificios y locales</t>
  </si>
  <si>
    <t>Servicios de capacitación</t>
  </si>
  <si>
    <t>Servicios de impresión</t>
  </si>
  <si>
    <t>Servicio de vigilancia y monitoreo</t>
  </si>
  <si>
    <t>Intereses, comisiones y servicios bancarios</t>
  </si>
  <si>
    <t>Servicio de traslado y custodia de valores</t>
  </si>
  <si>
    <t>Instalación, reparación y mantenimiento de mobiliario y equipo de administración</t>
  </si>
  <si>
    <t>Servicios de limpieza</t>
  </si>
  <si>
    <t>Pasajes aéreos</t>
  </si>
  <si>
    <t>Pasajes terrestres</t>
  </si>
  <si>
    <t>Viáticos en el país</t>
  </si>
  <si>
    <t>Hospedaje en el país</t>
  </si>
  <si>
    <t>Peajes</t>
  </si>
  <si>
    <t>Hospedaje y pasajes de invitados</t>
  </si>
  <si>
    <t>Reuniones de trabajo</t>
  </si>
  <si>
    <t>Gastos de representación</t>
  </si>
  <si>
    <t>Muebles de oficina y estantería</t>
  </si>
  <si>
    <t>Adquisición de impresor</t>
  </si>
  <si>
    <t>Equipo de cómputo diverso</t>
  </si>
  <si>
    <t>Equipos y aparatos audiovisuales</t>
  </si>
  <si>
    <t>TOTAL</t>
  </si>
  <si>
    <t>Servicios Personales</t>
  </si>
  <si>
    <t>Dietas y retribuciones</t>
  </si>
  <si>
    <t>Sueldo tabular al personal permanente</t>
  </si>
  <si>
    <t>Sueldo tabular al personal eventual</t>
  </si>
  <si>
    <t>Primas por años de servicios efectivos prestados</t>
  </si>
  <si>
    <t>Servicios médicos</t>
  </si>
  <si>
    <t>Materiales y Suministros</t>
  </si>
  <si>
    <t>Herramientas menores</t>
  </si>
  <si>
    <t>Refacciones y accesorios menores de equipo de cómputo y tecnologías de la información</t>
  </si>
  <si>
    <t>Servicios Generales</t>
  </si>
  <si>
    <t>Servicio de telefonía celular</t>
  </si>
  <si>
    <t>Servicio de acceso a internet, redes y procesamiento de información</t>
  </si>
  <si>
    <t>Servicio postal y telegráfico y mensajería</t>
  </si>
  <si>
    <t>Arrendamiento mobiliario y equipo de administración, educacional recreativo y bienes informáticos</t>
  </si>
  <si>
    <t>Servicios de apoyo administrativo y fotocopiado</t>
  </si>
  <si>
    <t>Conservación y mantenimiento menor de inmuebles</t>
  </si>
  <si>
    <t>Servicios de lavandería</t>
  </si>
  <si>
    <t>Bienes muebles, inmuebles e intangibles</t>
  </si>
  <si>
    <t>Equipo de cómputo y tecnología de la información</t>
  </si>
  <si>
    <t>Camaras fotográficas y de video</t>
  </si>
  <si>
    <t>CAPITULO / PARTIDA ESPECIFICA</t>
  </si>
  <si>
    <t>Al mes de octubre de 2021</t>
  </si>
  <si>
    <t>Proyectado noviembre-diciembre 2021</t>
  </si>
  <si>
    <t>Proyectado al Cierre 2021</t>
  </si>
  <si>
    <t>PROYECTO PRESUPUESTAL 2022</t>
  </si>
  <si>
    <t>Proyecto de Presupuesto 2022 Vs Presupuesto Devengado Proyectado al Cierre del Ejercicio 2021</t>
  </si>
  <si>
    <t>CUADRO COMPARATIVO: PROYECTO DE PRESUPUESTO 2022 Vs. PRESUPUESTO DEVENGADO PROYECTADO AL CIERRE DEL EJERCICIO 2021</t>
  </si>
  <si>
    <t>Otros mobiliarios y equipos de administracion</t>
  </si>
  <si>
    <t>Materiales complentarios</t>
  </si>
  <si>
    <t>Seguro de vida</t>
  </si>
  <si>
    <t>Fibras sintéticas, hules, platicos y derivados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</si>
</sst>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General_)"/>
    <numFmt numFmtId="166" formatCode="_([$€-2]* #,##0.00_);_([$€-2]* \(#,##0.00\);_([$€-2]* &quot;-&quot;??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</borders>
  <cellStyleXfs count="13">
    <xf numFmtId="0" fontId="0" fillId="0" borderId="0"/>
    <xf numFmtId="165" fontId="3" fillId="0" borderId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>
      <alignment vertical="top"/>
    </xf>
    <xf numFmtId="0" fontId="1" fillId="0" borderId="0"/>
  </cellStyleXfs>
  <cellXfs count="68">
    <xf numFmtId="0" fontId="0" fillId="0" borderId="0" xfId="0"/>
    <xf numFmtId="0" fontId="0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Font="1" applyBorder="1" applyAlignment="1">
      <alignment horizontal="left" vertical="top"/>
    </xf>
    <xf numFmtId="0" fontId="0" fillId="0" borderId="0" xfId="0" applyFont="1" applyBorder="1"/>
    <xf numFmtId="0" fontId="7" fillId="0" borderId="1" xfId="0" applyNumberFormat="1" applyFont="1" applyBorder="1" applyAlignment="1">
      <alignment vertical="top" wrapText="1" readingOrder="1"/>
    </xf>
    <xf numFmtId="0" fontId="8" fillId="5" borderId="1" xfId="0" applyNumberFormat="1" applyFont="1" applyFill="1" applyBorder="1" applyAlignment="1">
      <alignment vertical="top" wrapText="1" readingOrder="1"/>
    </xf>
    <xf numFmtId="40" fontId="8" fillId="5" borderId="1" xfId="0" applyNumberFormat="1" applyFont="1" applyFill="1" applyBorder="1" applyAlignment="1">
      <alignment horizontal="right" vertical="top" wrapText="1" readingOrder="1"/>
    </xf>
    <xf numFmtId="40" fontId="7" fillId="0" borderId="1" xfId="0" applyNumberFormat="1" applyFont="1" applyBorder="1" applyAlignment="1">
      <alignment horizontal="right" vertical="top" wrapText="1" readingOrder="1"/>
    </xf>
    <xf numFmtId="0" fontId="8" fillId="3" borderId="1" xfId="0" applyNumberFormat="1" applyFont="1" applyFill="1" applyBorder="1" applyAlignment="1">
      <alignment horizontal="center" vertical="top" wrapText="1" readingOrder="1"/>
    </xf>
    <xf numFmtId="40" fontId="8" fillId="3" borderId="1" xfId="0" applyNumberFormat="1" applyFont="1" applyFill="1" applyBorder="1" applyAlignment="1">
      <alignment horizontal="right" vertical="top" wrapText="1" readingOrder="1"/>
    </xf>
    <xf numFmtId="0" fontId="7" fillId="0" borderId="3" xfId="0" applyNumberFormat="1" applyFont="1" applyBorder="1" applyAlignment="1">
      <alignment vertical="top" wrapText="1" readingOrder="1"/>
    </xf>
    <xf numFmtId="0" fontId="6" fillId="0" borderId="2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>
      <alignment vertical="top" wrapText="1" readingOrder="1"/>
    </xf>
    <xf numFmtId="0" fontId="0" fillId="0" borderId="17" xfId="0" applyFont="1" applyBorder="1"/>
    <xf numFmtId="0" fontId="8" fillId="5" borderId="18" xfId="0" applyNumberFormat="1" applyFont="1" applyFill="1" applyBorder="1" applyAlignment="1">
      <alignment vertical="top" wrapText="1" readingOrder="1"/>
    </xf>
    <xf numFmtId="40" fontId="8" fillId="5" borderId="19" xfId="0" applyNumberFormat="1" applyFont="1" applyFill="1" applyBorder="1" applyAlignment="1">
      <alignment horizontal="right" vertical="top" wrapText="1" readingOrder="1"/>
    </xf>
    <xf numFmtId="0" fontId="7" fillId="0" borderId="18" xfId="0" applyNumberFormat="1" applyFont="1" applyBorder="1" applyAlignment="1">
      <alignment vertical="top" wrapText="1" readingOrder="1"/>
    </xf>
    <xf numFmtId="40" fontId="7" fillId="0" borderId="19" xfId="0" applyNumberFormat="1" applyFont="1" applyBorder="1" applyAlignment="1">
      <alignment horizontal="right" vertical="top" wrapText="1" readingOrder="1"/>
    </xf>
    <xf numFmtId="0" fontId="8" fillId="3" borderId="18" xfId="0" applyNumberFormat="1" applyFont="1" applyFill="1" applyBorder="1" applyAlignment="1">
      <alignment horizontal="center" vertical="top" wrapText="1" readingOrder="1"/>
    </xf>
    <xf numFmtId="40" fontId="8" fillId="3" borderId="19" xfId="0" applyNumberFormat="1" applyFont="1" applyFill="1" applyBorder="1" applyAlignment="1">
      <alignment horizontal="right" vertical="top" wrapText="1" readingOrder="1"/>
    </xf>
    <xf numFmtId="0" fontId="7" fillId="0" borderId="18" xfId="0" applyNumberFormat="1" applyFont="1" applyBorder="1" applyAlignment="1" applyProtection="1">
      <alignment horizontal="center" vertical="top" wrapText="1" readingOrder="1"/>
    </xf>
    <xf numFmtId="49" fontId="7" fillId="0" borderId="1" xfId="0" applyNumberFormat="1" applyFont="1" applyBorder="1" applyAlignment="1" applyProtection="1">
      <alignment vertical="top" wrapText="1" readingOrder="1"/>
    </xf>
    <xf numFmtId="40" fontId="7" fillId="0" borderId="1" xfId="0" applyNumberFormat="1" applyFont="1" applyBorder="1" applyAlignment="1" applyProtection="1">
      <alignment vertical="top" wrapText="1" readingOrder="1"/>
    </xf>
    <xf numFmtId="0" fontId="0" fillId="0" borderId="18" xfId="0" applyFont="1" applyBorder="1" applyAlignment="1">
      <alignment vertical="top" readingOrder="1"/>
    </xf>
    <xf numFmtId="0" fontId="0" fillId="0" borderId="1" xfId="0" applyFont="1" applyBorder="1" applyAlignment="1">
      <alignment vertical="top" readingOrder="1"/>
    </xf>
    <xf numFmtId="0" fontId="0" fillId="0" borderId="19" xfId="0" applyFont="1" applyBorder="1" applyAlignment="1">
      <alignment vertical="top" readingOrder="1"/>
    </xf>
    <xf numFmtId="0" fontId="0" fillId="0" borderId="6" xfId="0" applyFont="1" applyBorder="1" applyAlignment="1">
      <alignment vertical="top" readingOrder="1"/>
    </xf>
    <xf numFmtId="0" fontId="0" fillId="0" borderId="20" xfId="0" applyFont="1" applyBorder="1" applyAlignment="1">
      <alignment vertical="top" readingOrder="1"/>
    </xf>
    <xf numFmtId="0" fontId="0" fillId="0" borderId="7" xfId="0" applyFont="1" applyBorder="1" applyAlignment="1">
      <alignment vertical="top" readingOrder="1"/>
    </xf>
    <xf numFmtId="0" fontId="2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Border="1" applyAlignment="1">
      <alignment vertical="top" wrapText="1" readingOrder="1"/>
    </xf>
    <xf numFmtId="40" fontId="8" fillId="5" borderId="22" xfId="0" applyNumberFormat="1" applyFont="1" applyFill="1" applyBorder="1" applyAlignment="1">
      <alignment horizontal="right" vertical="top" wrapText="1" readingOrder="1"/>
    </xf>
    <xf numFmtId="40" fontId="7" fillId="0" borderId="22" xfId="0" applyNumberFormat="1" applyFont="1" applyBorder="1" applyAlignment="1">
      <alignment horizontal="right" vertical="top" wrapText="1" readingOrder="1"/>
    </xf>
    <xf numFmtId="40" fontId="8" fillId="3" borderId="22" xfId="0" applyNumberFormat="1" applyFont="1" applyFill="1" applyBorder="1" applyAlignment="1">
      <alignment horizontal="right" vertical="top" wrapText="1" readingOrder="1"/>
    </xf>
    <xf numFmtId="0" fontId="0" fillId="0" borderId="22" xfId="0" applyFont="1" applyBorder="1" applyAlignment="1">
      <alignment vertical="top" readingOrder="1"/>
    </xf>
    <xf numFmtId="0" fontId="0" fillId="0" borderId="23" xfId="0" applyFont="1" applyBorder="1" applyAlignment="1">
      <alignment vertical="top" readingOrder="1"/>
    </xf>
    <xf numFmtId="0" fontId="0" fillId="0" borderId="24" xfId="0" applyFont="1" applyBorder="1"/>
    <xf numFmtId="40" fontId="8" fillId="5" borderId="25" xfId="0" applyNumberFormat="1" applyFont="1" applyFill="1" applyBorder="1" applyAlignment="1">
      <alignment horizontal="right" vertical="top" wrapText="1" readingOrder="1"/>
    </xf>
    <xf numFmtId="40" fontId="7" fillId="0" borderId="25" xfId="0" applyNumberFormat="1" applyFont="1" applyBorder="1" applyAlignment="1">
      <alignment horizontal="right" vertical="top" wrapText="1" readingOrder="1"/>
    </xf>
    <xf numFmtId="40" fontId="8" fillId="3" borderId="25" xfId="0" applyNumberFormat="1" applyFont="1" applyFill="1" applyBorder="1" applyAlignment="1">
      <alignment horizontal="right" vertical="top" wrapText="1" readingOrder="1"/>
    </xf>
    <xf numFmtId="0" fontId="0" fillId="0" borderId="25" xfId="0" applyFont="1" applyBorder="1" applyAlignment="1">
      <alignment vertical="top" readingOrder="1"/>
    </xf>
    <xf numFmtId="0" fontId="0" fillId="0" borderId="26" xfId="0" applyFont="1" applyBorder="1" applyAlignment="1">
      <alignment vertical="top" readingOrder="1"/>
    </xf>
    <xf numFmtId="0" fontId="7" fillId="4" borderId="8" xfId="0" applyNumberFormat="1" applyFont="1" applyFill="1" applyBorder="1" applyAlignment="1">
      <alignment vertical="top" wrapText="1" readingOrder="1"/>
    </xf>
    <xf numFmtId="40" fontId="8" fillId="5" borderId="12" xfId="0" applyNumberFormat="1" applyFont="1" applyFill="1" applyBorder="1" applyAlignment="1">
      <alignment horizontal="right" vertical="top" wrapText="1" readingOrder="1"/>
    </xf>
    <xf numFmtId="40" fontId="7" fillId="0" borderId="12" xfId="0" applyNumberFormat="1" applyFont="1" applyBorder="1" applyAlignment="1">
      <alignment horizontal="right" vertical="top" wrapText="1" readingOrder="1"/>
    </xf>
    <xf numFmtId="40" fontId="8" fillId="3" borderId="12" xfId="0" applyNumberFormat="1" applyFont="1" applyFill="1" applyBorder="1" applyAlignment="1">
      <alignment horizontal="right" vertical="top" wrapText="1" readingOrder="1"/>
    </xf>
    <xf numFmtId="40" fontId="7" fillId="4" borderId="12" xfId="0" applyNumberFormat="1" applyFont="1" applyFill="1" applyBorder="1" applyAlignment="1">
      <alignment horizontal="right" vertical="top" wrapText="1" readingOrder="1"/>
    </xf>
    <xf numFmtId="40" fontId="7" fillId="4" borderId="9" xfId="0" applyNumberFormat="1" applyFont="1" applyFill="1" applyBorder="1" applyAlignment="1">
      <alignment horizontal="right" vertical="top" wrapText="1" readingOrder="1"/>
    </xf>
  </cellXfs>
  <cellStyles count="13">
    <cellStyle name="=C:\WINNT\SYSTEM32\COMMAND.COM" xfId="1"/>
    <cellStyle name="Comma 4 2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H90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:B3"/>
    </sheetView>
  </sheetViews>
  <sheetFormatPr baseColWidth="10" defaultRowHeight="15" x14ac:dyDescent="0.25"/>
  <cols>
    <col min="1" max="1" width="11.42578125" style="1" customWidth="1"/>
    <col min="2" max="2" width="37.85546875" style="3" customWidth="1"/>
    <col min="3" max="3" width="17.85546875" style="1" customWidth="1"/>
    <col min="4" max="4" width="17.7109375" style="1" customWidth="1"/>
    <col min="5" max="5" width="18.7109375" style="1" customWidth="1"/>
    <col min="6" max="6" width="20.28515625" style="1" customWidth="1"/>
    <col min="7" max="7" width="17.140625" style="1" customWidth="1"/>
    <col min="8" max="16384" width="11.42578125" style="1"/>
  </cols>
  <sheetData>
    <row r="1" spans="1:8" ht="15.75" thickBot="1" x14ac:dyDescent="0.3">
      <c r="A1" s="31" t="s">
        <v>88</v>
      </c>
      <c r="B1" s="31"/>
      <c r="C1" s="31"/>
      <c r="D1" s="31"/>
      <c r="E1" s="31"/>
      <c r="F1" s="31"/>
      <c r="G1" s="31"/>
      <c r="H1" s="31"/>
    </row>
    <row r="2" spans="1:8" ht="33" customHeight="1" thickBot="1" x14ac:dyDescent="0.3">
      <c r="A2" s="32" t="s">
        <v>82</v>
      </c>
      <c r="B2" s="33"/>
      <c r="C2" s="36" t="s">
        <v>0</v>
      </c>
      <c r="D2" s="37"/>
      <c r="E2" s="38"/>
      <c r="F2" s="39" t="s">
        <v>86</v>
      </c>
      <c r="G2" s="42" t="s">
        <v>1</v>
      </c>
      <c r="H2" s="43"/>
    </row>
    <row r="3" spans="1:8" ht="57.75" customHeight="1" thickBot="1" x14ac:dyDescent="0.3">
      <c r="A3" s="34"/>
      <c r="B3" s="35"/>
      <c r="C3" s="44" t="s">
        <v>83</v>
      </c>
      <c r="D3" s="44" t="s">
        <v>84</v>
      </c>
      <c r="E3" s="46" t="s">
        <v>85</v>
      </c>
      <c r="F3" s="40"/>
      <c r="G3" s="48" t="s">
        <v>87</v>
      </c>
      <c r="H3" s="49"/>
    </row>
    <row r="4" spans="1:8" s="2" customFormat="1" ht="24.75" customHeight="1" thickBot="1" x14ac:dyDescent="0.3">
      <c r="A4" s="12" t="s">
        <v>2</v>
      </c>
      <c r="B4" s="12" t="s">
        <v>3</v>
      </c>
      <c r="C4" s="45"/>
      <c r="D4" s="45"/>
      <c r="E4" s="47"/>
      <c r="F4" s="41"/>
      <c r="G4" s="13" t="s">
        <v>4</v>
      </c>
      <c r="H4" s="13" t="s">
        <v>5</v>
      </c>
    </row>
    <row r="5" spans="1:8" s="2" customFormat="1" x14ac:dyDescent="0.25">
      <c r="A5" s="14"/>
      <c r="B5" s="11"/>
      <c r="C5" s="11"/>
      <c r="D5" s="11"/>
      <c r="E5" s="50"/>
      <c r="F5" s="62"/>
      <c r="G5" s="56"/>
      <c r="H5" s="15"/>
    </row>
    <row r="6" spans="1:8" s="2" customFormat="1" x14ac:dyDescent="0.25">
      <c r="A6" s="16"/>
      <c r="B6" s="6" t="s">
        <v>61</v>
      </c>
      <c r="C6" s="7">
        <f>SUM(C8,C32,C55,C82)</f>
        <v>35733492.939999998</v>
      </c>
      <c r="D6" s="7">
        <f t="shared" ref="D6:G6" si="0">SUM(D8,D32,D55,D82)</f>
        <v>7691180.3559999997</v>
      </c>
      <c r="E6" s="51">
        <f t="shared" si="0"/>
        <v>43424673.296000004</v>
      </c>
      <c r="F6" s="63">
        <f t="shared" si="0"/>
        <v>63446475.839999989</v>
      </c>
      <c r="G6" s="57">
        <f t="shared" si="0"/>
        <v>20021802.544</v>
      </c>
      <c r="H6" s="17">
        <f>(F6*100/E6)-100</f>
        <v>46.106973350204271</v>
      </c>
    </row>
    <row r="7" spans="1:8" s="2" customFormat="1" x14ac:dyDescent="0.25">
      <c r="A7" s="18"/>
      <c r="B7" s="5"/>
      <c r="C7" s="8"/>
      <c r="D7" s="8"/>
      <c r="E7" s="52"/>
      <c r="F7" s="64"/>
      <c r="G7" s="58"/>
      <c r="H7" s="19"/>
    </row>
    <row r="8" spans="1:8" s="2" customFormat="1" x14ac:dyDescent="0.25">
      <c r="A8" s="20">
        <v>100000</v>
      </c>
      <c r="B8" s="9" t="s">
        <v>62</v>
      </c>
      <c r="C8" s="10">
        <f>SUM(C9:C30)</f>
        <v>30454529.399999999</v>
      </c>
      <c r="D8" s="10">
        <f t="shared" ref="D8:G8" si="1">SUM(D9:D30)</f>
        <v>3746466.44</v>
      </c>
      <c r="E8" s="53">
        <f t="shared" si="1"/>
        <v>34200995.840000004</v>
      </c>
      <c r="F8" s="65">
        <f t="shared" si="1"/>
        <v>43064121</v>
      </c>
      <c r="G8" s="59">
        <f t="shared" si="1"/>
        <v>8863125.1600000001</v>
      </c>
      <c r="H8" s="21">
        <f>(F8*100/E8)-100</f>
        <v>25.914816052326955</v>
      </c>
    </row>
    <row r="9" spans="1:8" s="2" customFormat="1" hidden="1" x14ac:dyDescent="0.25">
      <c r="A9" s="22">
        <v>11101</v>
      </c>
      <c r="B9" s="23" t="s">
        <v>63</v>
      </c>
      <c r="C9" s="24">
        <v>0</v>
      </c>
      <c r="D9" s="8"/>
      <c r="E9" s="52">
        <f>SUM(C9:D9)</f>
        <v>0</v>
      </c>
      <c r="F9" s="66"/>
      <c r="G9" s="58">
        <f t="shared" ref="G9" si="2">F9-E9</f>
        <v>0</v>
      </c>
      <c r="H9" s="19" t="e">
        <f>(F9*100/E9)-100</f>
        <v>#DIV/0!</v>
      </c>
    </row>
    <row r="10" spans="1:8" s="2" customFormat="1" x14ac:dyDescent="0.25">
      <c r="A10" s="22">
        <v>11301</v>
      </c>
      <c r="B10" s="23" t="s">
        <v>64</v>
      </c>
      <c r="C10" s="24">
        <v>4714129.99</v>
      </c>
      <c r="D10" s="8">
        <v>865802.64</v>
      </c>
      <c r="E10" s="52">
        <f t="shared" ref="E10:E30" si="3">SUM(C10:D10)</f>
        <v>5579932.6299999999</v>
      </c>
      <c r="F10" s="66">
        <v>5763830</v>
      </c>
      <c r="G10" s="58">
        <f>F10-E10</f>
        <v>183897.37000000011</v>
      </c>
      <c r="H10" s="19">
        <f t="shared" ref="H10:H30" si="4">(F10*100/E10)-100</f>
        <v>3.2956915825702424</v>
      </c>
    </row>
    <row r="11" spans="1:8" s="2" customFormat="1" hidden="1" x14ac:dyDescent="0.25">
      <c r="A11" s="22">
        <v>12201</v>
      </c>
      <c r="B11" s="23" t="s">
        <v>65</v>
      </c>
      <c r="C11" s="24">
        <v>0</v>
      </c>
      <c r="D11" s="8"/>
      <c r="E11" s="52">
        <f t="shared" si="3"/>
        <v>0</v>
      </c>
      <c r="F11" s="66"/>
      <c r="G11" s="58">
        <f t="shared" ref="G10:G30" si="5">F11-E11</f>
        <v>0</v>
      </c>
      <c r="H11" s="19" t="e">
        <f t="shared" si="4"/>
        <v>#DIV/0!</v>
      </c>
    </row>
    <row r="12" spans="1:8" s="2" customFormat="1" ht="30" x14ac:dyDescent="0.25">
      <c r="A12" s="22">
        <v>13101</v>
      </c>
      <c r="B12" s="23" t="s">
        <v>66</v>
      </c>
      <c r="C12" s="24">
        <v>62915.3</v>
      </c>
      <c r="D12" s="8">
        <v>11372.25</v>
      </c>
      <c r="E12" s="52">
        <f t="shared" si="3"/>
        <v>74287.55</v>
      </c>
      <c r="F12" s="66">
        <v>79300</v>
      </c>
      <c r="G12" s="58">
        <f t="shared" si="5"/>
        <v>5012.4499999999971</v>
      </c>
      <c r="H12" s="19">
        <f t="shared" si="4"/>
        <v>6.7473621084555901</v>
      </c>
    </row>
    <row r="13" spans="1:8" s="2" customFormat="1" hidden="1" x14ac:dyDescent="0.25">
      <c r="A13" s="22">
        <v>13102</v>
      </c>
      <c r="B13" s="23" t="s">
        <v>6</v>
      </c>
      <c r="C13" s="24">
        <v>0</v>
      </c>
      <c r="D13" s="8">
        <v>0</v>
      </c>
      <c r="E13" s="52">
        <f t="shared" si="3"/>
        <v>0</v>
      </c>
      <c r="F13" s="66"/>
      <c r="G13" s="58">
        <f t="shared" si="5"/>
        <v>0</v>
      </c>
      <c r="H13" s="19" t="e">
        <f t="shared" si="4"/>
        <v>#DIV/0!</v>
      </c>
    </row>
    <row r="14" spans="1:8" s="2" customFormat="1" x14ac:dyDescent="0.25">
      <c r="A14" s="22">
        <v>13202</v>
      </c>
      <c r="B14" s="23" t="s">
        <v>7</v>
      </c>
      <c r="C14" s="24">
        <v>616427.14</v>
      </c>
      <c r="D14" s="8">
        <v>334416.52</v>
      </c>
      <c r="E14" s="52">
        <f t="shared" si="3"/>
        <v>950843.66</v>
      </c>
      <c r="F14" s="66">
        <v>748677</v>
      </c>
      <c r="G14" s="58">
        <f t="shared" si="5"/>
        <v>-202166.66000000003</v>
      </c>
      <c r="H14" s="19">
        <f t="shared" si="4"/>
        <v>-21.261819214317526</v>
      </c>
    </row>
    <row r="15" spans="1:8" s="2" customFormat="1" x14ac:dyDescent="0.25">
      <c r="A15" s="22">
        <v>13203</v>
      </c>
      <c r="B15" s="23" t="s">
        <v>8</v>
      </c>
      <c r="C15" s="24">
        <v>511210.61</v>
      </c>
      <c r="D15" s="8">
        <v>986289.35</v>
      </c>
      <c r="E15" s="52">
        <f t="shared" si="3"/>
        <v>1497499.96</v>
      </c>
      <c r="F15" s="66">
        <v>1589448</v>
      </c>
      <c r="G15" s="58">
        <f t="shared" si="5"/>
        <v>91948.040000000037</v>
      </c>
      <c r="H15" s="19">
        <f t="shared" si="4"/>
        <v>6.1401030020728768</v>
      </c>
    </row>
    <row r="16" spans="1:8" s="2" customFormat="1" x14ac:dyDescent="0.25">
      <c r="A16" s="22">
        <v>13401</v>
      </c>
      <c r="B16" s="23" t="s">
        <v>9</v>
      </c>
      <c r="C16" s="24">
        <v>3783830.66</v>
      </c>
      <c r="D16" s="8">
        <v>723810.24</v>
      </c>
      <c r="E16" s="52">
        <f t="shared" si="3"/>
        <v>4507640.9000000004</v>
      </c>
      <c r="F16" s="66">
        <v>7957140</v>
      </c>
      <c r="G16" s="58">
        <f t="shared" si="5"/>
        <v>3449499.0999999996</v>
      </c>
      <c r="H16" s="19">
        <f t="shared" si="4"/>
        <v>76.525596792770244</v>
      </c>
    </row>
    <row r="17" spans="1:8" s="2" customFormat="1" ht="30" x14ac:dyDescent="0.25">
      <c r="A17" s="22">
        <v>14101</v>
      </c>
      <c r="B17" s="23" t="s">
        <v>10</v>
      </c>
      <c r="C17" s="24">
        <v>747442.75</v>
      </c>
      <c r="D17" s="8">
        <v>140907.85</v>
      </c>
      <c r="E17" s="52">
        <f t="shared" si="3"/>
        <v>888350.6</v>
      </c>
      <c r="F17" s="66">
        <v>859573</v>
      </c>
      <c r="G17" s="58">
        <f t="shared" si="5"/>
        <v>-28777.599999999977</v>
      </c>
      <c r="H17" s="19">
        <f t="shared" si="4"/>
        <v>-3.2394417249225711</v>
      </c>
    </row>
    <row r="18" spans="1:8" s="2" customFormat="1" ht="30" x14ac:dyDescent="0.25">
      <c r="A18" s="22">
        <v>14102</v>
      </c>
      <c r="B18" s="23" t="s">
        <v>11</v>
      </c>
      <c r="C18" s="24">
        <v>883475.35</v>
      </c>
      <c r="D18" s="8">
        <v>160857.82</v>
      </c>
      <c r="E18" s="52">
        <f t="shared" si="3"/>
        <v>1044333.1699999999</v>
      </c>
      <c r="F18" s="66">
        <v>894622</v>
      </c>
      <c r="G18" s="58">
        <f t="shared" si="5"/>
        <v>-149711.16999999993</v>
      </c>
      <c r="H18" s="19">
        <f t="shared" si="4"/>
        <v>-14.335575494552174</v>
      </c>
    </row>
    <row r="19" spans="1:8" s="2" customFormat="1" hidden="1" x14ac:dyDescent="0.25">
      <c r="A19" s="22">
        <v>14401</v>
      </c>
      <c r="B19" s="23" t="s">
        <v>91</v>
      </c>
      <c r="C19" s="24"/>
      <c r="D19" s="8"/>
      <c r="E19" s="52">
        <f t="shared" si="3"/>
        <v>0</v>
      </c>
      <c r="F19" s="66"/>
      <c r="G19" s="58">
        <f t="shared" ref="G19" si="6">F19-E19</f>
        <v>0</v>
      </c>
      <c r="H19" s="19" t="e">
        <f t="shared" ref="H19" si="7">(F19*100/E19)-100</f>
        <v>#DIV/0!</v>
      </c>
    </row>
    <row r="20" spans="1:8" s="2" customFormat="1" x14ac:dyDescent="0.25">
      <c r="A20" s="22">
        <v>15401</v>
      </c>
      <c r="B20" s="23" t="s">
        <v>12</v>
      </c>
      <c r="C20" s="24">
        <v>661422.19999999995</v>
      </c>
      <c r="D20" s="8">
        <v>112907.2</v>
      </c>
      <c r="E20" s="52">
        <f t="shared" si="3"/>
        <v>774329.39999999991</v>
      </c>
      <c r="F20" s="66">
        <v>737747</v>
      </c>
      <c r="G20" s="58">
        <f t="shared" si="5"/>
        <v>-36582.399999999907</v>
      </c>
      <c r="H20" s="19">
        <f t="shared" si="4"/>
        <v>-4.7243976529885003</v>
      </c>
    </row>
    <row r="21" spans="1:8" s="2" customFormat="1" x14ac:dyDescent="0.25">
      <c r="A21" s="22">
        <v>15402</v>
      </c>
      <c r="B21" s="23" t="s">
        <v>13</v>
      </c>
      <c r="C21" s="24">
        <v>358509.96</v>
      </c>
      <c r="D21" s="8">
        <v>61486.34</v>
      </c>
      <c r="E21" s="52">
        <f t="shared" si="3"/>
        <v>419996.30000000005</v>
      </c>
      <c r="F21" s="66">
        <v>404163</v>
      </c>
      <c r="G21" s="58">
        <f t="shared" si="5"/>
        <v>-15833.300000000047</v>
      </c>
      <c r="H21" s="19">
        <f t="shared" si="4"/>
        <v>-3.7698665440624239</v>
      </c>
    </row>
    <row r="22" spans="1:8" s="2" customFormat="1" x14ac:dyDescent="0.25">
      <c r="A22" s="22">
        <v>15403</v>
      </c>
      <c r="B22" s="23" t="s">
        <v>14</v>
      </c>
      <c r="C22" s="24">
        <v>1449603.3</v>
      </c>
      <c r="D22" s="8">
        <v>232052.34</v>
      </c>
      <c r="E22" s="52">
        <f t="shared" si="3"/>
        <v>1681655.6400000001</v>
      </c>
      <c r="F22" s="66">
        <v>1471200</v>
      </c>
      <c r="G22" s="58">
        <f t="shared" si="5"/>
        <v>-210455.64000000013</v>
      </c>
      <c r="H22" s="19">
        <f t="shared" si="4"/>
        <v>-12.514788104894066</v>
      </c>
    </row>
    <row r="23" spans="1:8" s="2" customFormat="1" x14ac:dyDescent="0.25">
      <c r="A23" s="22">
        <v>15404</v>
      </c>
      <c r="B23" s="23" t="s">
        <v>15</v>
      </c>
      <c r="C23" s="24">
        <v>204019.42</v>
      </c>
      <c r="D23" s="8">
        <v>0</v>
      </c>
      <c r="E23" s="52">
        <f t="shared" si="3"/>
        <v>204019.42</v>
      </c>
      <c r="F23" s="66">
        <v>362054</v>
      </c>
      <c r="G23" s="58">
        <f t="shared" si="5"/>
        <v>158034.57999999999</v>
      </c>
      <c r="H23" s="19">
        <f t="shared" si="4"/>
        <v>77.460557431248446</v>
      </c>
    </row>
    <row r="24" spans="1:8" s="2" customFormat="1" x14ac:dyDescent="0.25">
      <c r="A24" s="22">
        <v>15405</v>
      </c>
      <c r="B24" s="23" t="s">
        <v>16</v>
      </c>
      <c r="C24" s="24">
        <v>0</v>
      </c>
      <c r="D24" s="8">
        <v>0</v>
      </c>
      <c r="E24" s="52">
        <f t="shared" si="3"/>
        <v>0</v>
      </c>
      <c r="F24" s="66">
        <v>120894</v>
      </c>
      <c r="G24" s="58">
        <f t="shared" si="5"/>
        <v>120894</v>
      </c>
      <c r="H24" s="19">
        <v>100</v>
      </c>
    </row>
    <row r="25" spans="1:8" s="2" customFormat="1" x14ac:dyDescent="0.25">
      <c r="A25" s="22">
        <v>15406</v>
      </c>
      <c r="B25" s="23" t="s">
        <v>17</v>
      </c>
      <c r="C25" s="24">
        <v>281653.99</v>
      </c>
      <c r="D25" s="8">
        <v>46359.79</v>
      </c>
      <c r="E25" s="52">
        <f t="shared" si="3"/>
        <v>328013.77999999997</v>
      </c>
      <c r="F25" s="66">
        <v>298315</v>
      </c>
      <c r="G25" s="58">
        <f t="shared" si="5"/>
        <v>-29698.77999999997</v>
      </c>
      <c r="H25" s="19">
        <f t="shared" si="4"/>
        <v>-9.0541257138648206</v>
      </c>
    </row>
    <row r="26" spans="1:8" s="2" customFormat="1" x14ac:dyDescent="0.25">
      <c r="A26" s="22">
        <v>15412</v>
      </c>
      <c r="B26" s="23" t="s">
        <v>18</v>
      </c>
      <c r="C26" s="24">
        <v>42328.87</v>
      </c>
      <c r="D26" s="8">
        <v>19245.2</v>
      </c>
      <c r="E26" s="52">
        <f t="shared" si="3"/>
        <v>61574.070000000007</v>
      </c>
      <c r="F26" s="66">
        <v>178095</v>
      </c>
      <c r="G26" s="58">
        <f t="shared" si="5"/>
        <v>116520.93</v>
      </c>
      <c r="H26" s="19">
        <f t="shared" si="4"/>
        <v>189.23701161868945</v>
      </c>
    </row>
    <row r="27" spans="1:8" s="2" customFormat="1" hidden="1" x14ac:dyDescent="0.25">
      <c r="A27" s="22">
        <v>15901</v>
      </c>
      <c r="B27" s="23" t="s">
        <v>19</v>
      </c>
      <c r="C27" s="24">
        <v>0</v>
      </c>
      <c r="D27" s="8"/>
      <c r="E27" s="52">
        <f t="shared" si="3"/>
        <v>0</v>
      </c>
      <c r="F27" s="66"/>
      <c r="G27" s="58">
        <f t="shared" si="5"/>
        <v>0</v>
      </c>
      <c r="H27" s="19" t="e">
        <f t="shared" si="4"/>
        <v>#DIV/0!</v>
      </c>
    </row>
    <row r="28" spans="1:8" s="2" customFormat="1" hidden="1" x14ac:dyDescent="0.25">
      <c r="A28" s="22">
        <v>15914</v>
      </c>
      <c r="B28" s="23" t="s">
        <v>67</v>
      </c>
      <c r="C28" s="24">
        <v>0</v>
      </c>
      <c r="D28" s="8"/>
      <c r="E28" s="52">
        <f t="shared" si="3"/>
        <v>0</v>
      </c>
      <c r="F28" s="66"/>
      <c r="G28" s="58">
        <f t="shared" si="5"/>
        <v>0</v>
      </c>
      <c r="H28" s="19" t="e">
        <f t="shared" si="4"/>
        <v>#DIV/0!</v>
      </c>
    </row>
    <row r="29" spans="1:8" s="2" customFormat="1" ht="30" x14ac:dyDescent="0.25">
      <c r="A29" s="22">
        <v>16101</v>
      </c>
      <c r="B29" s="23" t="s">
        <v>20</v>
      </c>
      <c r="C29" s="24">
        <v>0</v>
      </c>
      <c r="D29" s="8"/>
      <c r="E29" s="52">
        <f t="shared" si="3"/>
        <v>0</v>
      </c>
      <c r="F29" s="66">
        <v>861701</v>
      </c>
      <c r="G29" s="58">
        <f t="shared" si="5"/>
        <v>861701</v>
      </c>
      <c r="H29" s="19">
        <v>100</v>
      </c>
    </row>
    <row r="30" spans="1:8" s="2" customFormat="1" x14ac:dyDescent="0.25">
      <c r="A30" s="22">
        <v>17101</v>
      </c>
      <c r="B30" s="23" t="s">
        <v>21</v>
      </c>
      <c r="C30" s="24">
        <v>16137559.859999999</v>
      </c>
      <c r="D30" s="8">
        <v>50958.9</v>
      </c>
      <c r="E30" s="52">
        <f t="shared" si="3"/>
        <v>16188518.76</v>
      </c>
      <c r="F30" s="66">
        <v>20737362</v>
      </c>
      <c r="G30" s="58">
        <f t="shared" si="5"/>
        <v>4548843.24</v>
      </c>
      <c r="H30" s="19">
        <f t="shared" si="4"/>
        <v>28.09919367817443</v>
      </c>
    </row>
    <row r="31" spans="1:8" s="4" customFormat="1" x14ac:dyDescent="0.25">
      <c r="A31" s="25"/>
      <c r="B31" s="26"/>
      <c r="C31" s="26"/>
      <c r="D31" s="26"/>
      <c r="E31" s="54"/>
      <c r="F31" s="66"/>
      <c r="G31" s="60"/>
      <c r="H31" s="27"/>
    </row>
    <row r="32" spans="1:8" s="2" customFormat="1" x14ac:dyDescent="0.25">
      <c r="A32" s="20">
        <v>200000</v>
      </c>
      <c r="B32" s="9" t="s">
        <v>68</v>
      </c>
      <c r="C32" s="10">
        <f>SUM(C33:C53)</f>
        <v>68094.820000000007</v>
      </c>
      <c r="D32" s="10">
        <f t="shared" ref="D32:G32" si="8">SUM(D33:D53)</f>
        <v>84118.963999999993</v>
      </c>
      <c r="E32" s="53">
        <f>SUM(E33:E53)</f>
        <v>152213.78399999999</v>
      </c>
      <c r="F32" s="65">
        <f>SUM(F33:F53)</f>
        <v>370250.4</v>
      </c>
      <c r="G32" s="59">
        <f t="shared" si="8"/>
        <v>218036.61600000001</v>
      </c>
      <c r="H32" s="21">
        <f t="shared" ref="H32:H48" si="9">(F32*100/E32)-100</f>
        <v>143.24367364784786</v>
      </c>
    </row>
    <row r="33" spans="1:8" s="2" customFormat="1" x14ac:dyDescent="0.25">
      <c r="A33" s="22">
        <v>21101</v>
      </c>
      <c r="B33" s="23" t="s">
        <v>22</v>
      </c>
      <c r="C33" s="24">
        <v>40543.07</v>
      </c>
      <c r="D33" s="8">
        <v>4608.6139999999996</v>
      </c>
      <c r="E33" s="52">
        <f t="shared" ref="E33:E53" si="10">SUM(C33:D33)</f>
        <v>45151.684000000001</v>
      </c>
      <c r="F33" s="66">
        <v>46000.08</v>
      </c>
      <c r="G33" s="58">
        <f t="shared" ref="G33:G48" si="11">F33-E33</f>
        <v>848.39600000000064</v>
      </c>
      <c r="H33" s="19">
        <f t="shared" si="9"/>
        <v>1.8789908256799492</v>
      </c>
    </row>
    <row r="34" spans="1:8" s="2" customFormat="1" x14ac:dyDescent="0.25">
      <c r="A34" s="22">
        <v>21102</v>
      </c>
      <c r="B34" s="23" t="s">
        <v>23</v>
      </c>
      <c r="C34" s="24">
        <v>0</v>
      </c>
      <c r="D34" s="8">
        <v>0</v>
      </c>
      <c r="E34" s="52">
        <f t="shared" si="10"/>
        <v>0</v>
      </c>
      <c r="F34" s="66">
        <v>8000.04</v>
      </c>
      <c r="G34" s="58">
        <f t="shared" si="11"/>
        <v>8000.04</v>
      </c>
      <c r="H34" s="19">
        <v>100</v>
      </c>
    </row>
    <row r="35" spans="1:8" s="2" customFormat="1" ht="30" hidden="1" x14ac:dyDescent="0.25">
      <c r="A35" s="22">
        <v>21201</v>
      </c>
      <c r="B35" s="23" t="s">
        <v>24</v>
      </c>
      <c r="C35" s="24">
        <v>0</v>
      </c>
      <c r="D35" s="8">
        <v>0</v>
      </c>
      <c r="E35" s="52">
        <f t="shared" si="10"/>
        <v>0</v>
      </c>
      <c r="F35" s="66"/>
      <c r="G35" s="58">
        <f t="shared" si="11"/>
        <v>0</v>
      </c>
      <c r="H35" s="19" t="e">
        <f t="shared" si="9"/>
        <v>#DIV/0!</v>
      </c>
    </row>
    <row r="36" spans="1:8" s="2" customFormat="1" ht="45" hidden="1" x14ac:dyDescent="0.25">
      <c r="A36" s="22">
        <v>21401</v>
      </c>
      <c r="B36" s="23" t="s">
        <v>25</v>
      </c>
      <c r="C36" s="24">
        <v>0</v>
      </c>
      <c r="D36" s="8">
        <v>0</v>
      </c>
      <c r="E36" s="52">
        <f t="shared" si="10"/>
        <v>0</v>
      </c>
      <c r="F36" s="66"/>
      <c r="G36" s="58">
        <f t="shared" si="11"/>
        <v>0</v>
      </c>
      <c r="H36" s="19" t="e">
        <f t="shared" si="9"/>
        <v>#DIV/0!</v>
      </c>
    </row>
    <row r="37" spans="1:8" s="2" customFormat="1" x14ac:dyDescent="0.25">
      <c r="A37" s="22">
        <v>21501</v>
      </c>
      <c r="B37" s="23" t="s">
        <v>26</v>
      </c>
      <c r="C37" s="24">
        <v>11151</v>
      </c>
      <c r="D37" s="8">
        <v>1230.1999999999998</v>
      </c>
      <c r="E37" s="52">
        <f t="shared" si="10"/>
        <v>12381.2</v>
      </c>
      <c r="F37" s="66">
        <v>45000</v>
      </c>
      <c r="G37" s="58">
        <f t="shared" si="11"/>
        <v>32618.799999999999</v>
      </c>
      <c r="H37" s="19">
        <f t="shared" si="9"/>
        <v>263.45426937615093</v>
      </c>
    </row>
    <row r="38" spans="1:8" s="2" customFormat="1" x14ac:dyDescent="0.25">
      <c r="A38" s="22">
        <v>21601</v>
      </c>
      <c r="B38" s="23" t="s">
        <v>27</v>
      </c>
      <c r="C38" s="24">
        <v>10038.92</v>
      </c>
      <c r="D38" s="8">
        <v>2007.7840000000001</v>
      </c>
      <c r="E38" s="52">
        <f t="shared" si="10"/>
        <v>12046.704</v>
      </c>
      <c r="F38" s="66">
        <v>16000.08</v>
      </c>
      <c r="G38" s="58">
        <f t="shared" si="11"/>
        <v>3953.3760000000002</v>
      </c>
      <c r="H38" s="19">
        <f t="shared" si="9"/>
        <v>32.817075940439821</v>
      </c>
    </row>
    <row r="39" spans="1:8" s="2" customFormat="1" hidden="1" x14ac:dyDescent="0.25">
      <c r="A39" s="22">
        <v>22104</v>
      </c>
      <c r="B39" s="23" t="s">
        <v>28</v>
      </c>
      <c r="C39" s="24">
        <v>0</v>
      </c>
      <c r="D39" s="8">
        <v>0</v>
      </c>
      <c r="E39" s="52">
        <f t="shared" si="10"/>
        <v>0</v>
      </c>
      <c r="F39" s="66"/>
      <c r="G39" s="58">
        <f t="shared" si="11"/>
        <v>0</v>
      </c>
      <c r="H39" s="19" t="e">
        <f t="shared" si="9"/>
        <v>#DIV/0!</v>
      </c>
    </row>
    <row r="40" spans="1:8" s="2" customFormat="1" x14ac:dyDescent="0.25">
      <c r="A40" s="22">
        <v>22105</v>
      </c>
      <c r="B40" s="23" t="s">
        <v>29</v>
      </c>
      <c r="C40" s="24">
        <v>1056</v>
      </c>
      <c r="D40" s="8">
        <v>211.2</v>
      </c>
      <c r="E40" s="52">
        <f t="shared" si="10"/>
        <v>1267.2</v>
      </c>
      <c r="F40" s="66">
        <v>75000</v>
      </c>
      <c r="G40" s="58">
        <f t="shared" si="11"/>
        <v>73732.800000000003</v>
      </c>
      <c r="H40" s="19">
        <f t="shared" si="9"/>
        <v>5818.560606060606</v>
      </c>
    </row>
    <row r="41" spans="1:8" s="2" customFormat="1" x14ac:dyDescent="0.25">
      <c r="A41" s="22">
        <v>22106</v>
      </c>
      <c r="B41" s="23" t="s">
        <v>30</v>
      </c>
      <c r="C41" s="24">
        <v>1695.6</v>
      </c>
      <c r="D41" s="8">
        <v>339.12</v>
      </c>
      <c r="E41" s="52">
        <f t="shared" si="10"/>
        <v>2034.7199999999998</v>
      </c>
      <c r="F41" s="66">
        <v>40000.080000000002</v>
      </c>
      <c r="G41" s="58">
        <f t="shared" si="11"/>
        <v>37965.360000000001</v>
      </c>
      <c r="H41" s="19">
        <f t="shared" si="9"/>
        <v>1865.8763859400804</v>
      </c>
    </row>
    <row r="42" spans="1:8" s="2" customFormat="1" hidden="1" x14ac:dyDescent="0.25">
      <c r="A42" s="22">
        <v>24501</v>
      </c>
      <c r="B42" s="23" t="s">
        <v>31</v>
      </c>
      <c r="C42" s="24">
        <v>0</v>
      </c>
      <c r="D42" s="8">
        <v>0</v>
      </c>
      <c r="E42" s="52">
        <f t="shared" si="10"/>
        <v>0</v>
      </c>
      <c r="F42" s="66"/>
      <c r="G42" s="58">
        <f t="shared" si="11"/>
        <v>0</v>
      </c>
      <c r="H42" s="19" t="e">
        <f t="shared" si="9"/>
        <v>#DIV/0!</v>
      </c>
    </row>
    <row r="43" spans="1:8" s="2" customFormat="1" x14ac:dyDescent="0.25">
      <c r="A43" s="22">
        <v>24601</v>
      </c>
      <c r="B43" s="23" t="s">
        <v>32</v>
      </c>
      <c r="C43" s="24">
        <v>2001.08</v>
      </c>
      <c r="D43" s="8">
        <v>400.21600000000001</v>
      </c>
      <c r="E43" s="52">
        <f t="shared" si="10"/>
        <v>2401.2959999999998</v>
      </c>
      <c r="F43" s="66"/>
      <c r="G43" s="58">
        <f t="shared" si="11"/>
        <v>-2401.2959999999998</v>
      </c>
      <c r="H43" s="19">
        <f t="shared" si="9"/>
        <v>-100</v>
      </c>
    </row>
    <row r="44" spans="1:8" s="2" customFormat="1" x14ac:dyDescent="0.25">
      <c r="A44" s="22">
        <v>24801</v>
      </c>
      <c r="B44" s="23" t="s">
        <v>90</v>
      </c>
      <c r="C44" s="24"/>
      <c r="D44" s="8">
        <v>0</v>
      </c>
      <c r="E44" s="52">
        <f t="shared" si="10"/>
        <v>0</v>
      </c>
      <c r="F44" s="66">
        <v>12000</v>
      </c>
      <c r="G44" s="58">
        <f t="shared" ref="G44" si="12">F44-E44</f>
        <v>12000</v>
      </c>
      <c r="H44" s="19">
        <v>100</v>
      </c>
    </row>
    <row r="45" spans="1:8" s="2" customFormat="1" ht="30" x14ac:dyDescent="0.25">
      <c r="A45" s="22">
        <v>24901</v>
      </c>
      <c r="B45" s="23" t="s">
        <v>33</v>
      </c>
      <c r="C45" s="24">
        <v>1541.16</v>
      </c>
      <c r="D45" s="8">
        <v>308.23200000000003</v>
      </c>
      <c r="E45" s="52">
        <f t="shared" si="10"/>
        <v>1849.3920000000001</v>
      </c>
      <c r="F45" s="66"/>
      <c r="G45" s="58">
        <f t="shared" si="11"/>
        <v>-1849.3920000000001</v>
      </c>
      <c r="H45" s="19">
        <f t="shared" si="9"/>
        <v>-100</v>
      </c>
    </row>
    <row r="46" spans="1:8" s="2" customFormat="1" ht="30" x14ac:dyDescent="0.25">
      <c r="A46" s="22">
        <v>25601</v>
      </c>
      <c r="B46" s="23" t="s">
        <v>92</v>
      </c>
      <c r="C46" s="24">
        <v>0</v>
      </c>
      <c r="D46" s="8">
        <v>0</v>
      </c>
      <c r="E46" s="52">
        <f t="shared" si="10"/>
        <v>0</v>
      </c>
      <c r="F46" s="66">
        <v>26250</v>
      </c>
      <c r="G46" s="58">
        <f t="shared" si="11"/>
        <v>26250</v>
      </c>
      <c r="H46" s="19">
        <v>100</v>
      </c>
    </row>
    <row r="47" spans="1:8" s="2" customFormat="1" x14ac:dyDescent="0.25">
      <c r="A47" s="22">
        <v>26101</v>
      </c>
      <c r="B47" s="23" t="s">
        <v>34</v>
      </c>
      <c r="C47" s="24"/>
      <c r="D47" s="8">
        <v>75000</v>
      </c>
      <c r="E47" s="52">
        <f t="shared" si="10"/>
        <v>75000</v>
      </c>
      <c r="F47" s="66">
        <v>88000.08</v>
      </c>
      <c r="G47" s="58">
        <f t="shared" ref="G47" si="13">F47-E47</f>
        <v>13000.080000000002</v>
      </c>
      <c r="H47" s="19">
        <f t="shared" ref="H47" si="14">(F47*100/E47)-100</f>
        <v>17.333439999999996</v>
      </c>
    </row>
    <row r="48" spans="1:8" s="2" customFormat="1" x14ac:dyDescent="0.25">
      <c r="A48" s="22">
        <v>29101</v>
      </c>
      <c r="B48" s="23" t="s">
        <v>69</v>
      </c>
      <c r="C48" s="24">
        <v>67.989999999999995</v>
      </c>
      <c r="D48" s="8">
        <v>13.597999999999999</v>
      </c>
      <c r="E48" s="52">
        <f t="shared" si="10"/>
        <v>81.587999999999994</v>
      </c>
      <c r="F48" s="66">
        <v>6000</v>
      </c>
      <c r="G48" s="58">
        <f t="shared" si="11"/>
        <v>5918.4120000000003</v>
      </c>
      <c r="H48" s="19">
        <f t="shared" si="9"/>
        <v>7254.0226503897638</v>
      </c>
    </row>
    <row r="49" spans="1:8" s="2" customFormat="1" ht="30" hidden="1" x14ac:dyDescent="0.25">
      <c r="A49" s="22">
        <v>29201</v>
      </c>
      <c r="B49" s="23" t="s">
        <v>35</v>
      </c>
      <c r="C49" s="24">
        <v>0</v>
      </c>
      <c r="D49" s="8">
        <v>0</v>
      </c>
      <c r="E49" s="52">
        <f t="shared" si="10"/>
        <v>0</v>
      </c>
      <c r="F49" s="66"/>
      <c r="G49" s="58">
        <f t="shared" ref="G49:G53" si="15">F49-E49</f>
        <v>0</v>
      </c>
      <c r="H49" s="19" t="e">
        <f t="shared" ref="H49:H53" si="16">(F49*100/E49)-100</f>
        <v>#DIV/0!</v>
      </c>
    </row>
    <row r="50" spans="1:8" s="2" customFormat="1" ht="30" hidden="1" x14ac:dyDescent="0.25">
      <c r="A50" s="22">
        <v>29301</v>
      </c>
      <c r="B50" s="23" t="s">
        <v>36</v>
      </c>
      <c r="C50" s="24">
        <v>0</v>
      </c>
      <c r="D50" s="8">
        <v>0</v>
      </c>
      <c r="E50" s="52">
        <f t="shared" si="10"/>
        <v>0</v>
      </c>
      <c r="F50" s="66"/>
      <c r="G50" s="58">
        <f t="shared" si="15"/>
        <v>0</v>
      </c>
      <c r="H50" s="19" t="e">
        <f t="shared" si="16"/>
        <v>#DIV/0!</v>
      </c>
    </row>
    <row r="51" spans="1:8" s="2" customFormat="1" ht="45" x14ac:dyDescent="0.25">
      <c r="A51" s="22">
        <v>29401</v>
      </c>
      <c r="B51" s="23" t="s">
        <v>70</v>
      </c>
      <c r="C51" s="24">
        <v>0</v>
      </c>
      <c r="D51" s="8">
        <v>0</v>
      </c>
      <c r="E51" s="52">
        <f t="shared" si="10"/>
        <v>0</v>
      </c>
      <c r="F51" s="66">
        <v>8000.04</v>
      </c>
      <c r="G51" s="58">
        <f t="shared" si="15"/>
        <v>8000.04</v>
      </c>
      <c r="H51" s="19">
        <v>100</v>
      </c>
    </row>
    <row r="52" spans="1:8" s="2" customFormat="1" ht="45" hidden="1" x14ac:dyDescent="0.25">
      <c r="A52" s="22">
        <v>29804</v>
      </c>
      <c r="B52" s="23" t="s">
        <v>37</v>
      </c>
      <c r="C52" s="24">
        <v>0</v>
      </c>
      <c r="D52" s="8">
        <v>0</v>
      </c>
      <c r="E52" s="52">
        <f t="shared" si="10"/>
        <v>0</v>
      </c>
      <c r="F52" s="66"/>
      <c r="G52" s="58">
        <f t="shared" si="15"/>
        <v>0</v>
      </c>
      <c r="H52" s="19" t="e">
        <f t="shared" si="16"/>
        <v>#DIV/0!</v>
      </c>
    </row>
    <row r="53" spans="1:8" s="2" customFormat="1" ht="45" hidden="1" x14ac:dyDescent="0.25">
      <c r="A53" s="22">
        <v>29805</v>
      </c>
      <c r="B53" s="23" t="s">
        <v>38</v>
      </c>
      <c r="C53" s="24">
        <v>0</v>
      </c>
      <c r="D53" s="8">
        <v>0</v>
      </c>
      <c r="E53" s="52">
        <f t="shared" si="10"/>
        <v>0</v>
      </c>
      <c r="F53" s="66"/>
      <c r="G53" s="58">
        <f t="shared" si="15"/>
        <v>0</v>
      </c>
      <c r="H53" s="19" t="e">
        <f t="shared" si="16"/>
        <v>#DIV/0!</v>
      </c>
    </row>
    <row r="54" spans="1:8" s="4" customFormat="1" x14ac:dyDescent="0.25">
      <c r="A54" s="25"/>
      <c r="B54" s="26"/>
      <c r="C54" s="26"/>
      <c r="D54" s="26"/>
      <c r="E54" s="54"/>
      <c r="F54" s="66"/>
      <c r="G54" s="60"/>
      <c r="H54" s="27"/>
    </row>
    <row r="55" spans="1:8" s="2" customFormat="1" x14ac:dyDescent="0.25">
      <c r="A55" s="20">
        <v>300000</v>
      </c>
      <c r="B55" s="9" t="s">
        <v>71</v>
      </c>
      <c r="C55" s="10">
        <f>SUM(C56:C80)</f>
        <v>5210868.72</v>
      </c>
      <c r="D55" s="10">
        <f>SUM(D56:D80)</f>
        <v>3860594.9519999996</v>
      </c>
      <c r="E55" s="53">
        <f t="shared" ref="E55:F55" si="17">SUM(E56:E80)</f>
        <v>9071463.6720000003</v>
      </c>
      <c r="F55" s="65">
        <f t="shared" si="17"/>
        <v>12834104.279999997</v>
      </c>
      <c r="G55" s="59">
        <f t="shared" ref="G55:G56" si="18">F55-E55</f>
        <v>3762640.6079999972</v>
      </c>
      <c r="H55" s="21">
        <f t="shared" ref="H55:H56" si="19">(F55*100/E55)-100</f>
        <v>41.477767470025498</v>
      </c>
    </row>
    <row r="56" spans="1:8" s="2" customFormat="1" x14ac:dyDescent="0.25">
      <c r="A56" s="22">
        <v>31101</v>
      </c>
      <c r="B56" s="23" t="s">
        <v>39</v>
      </c>
      <c r="C56" s="24">
        <v>194068</v>
      </c>
      <c r="D56" s="8">
        <v>38813.599999999999</v>
      </c>
      <c r="E56" s="52">
        <f t="shared" ref="E56:E80" si="20">SUM(C56:D56)</f>
        <v>232881.6</v>
      </c>
      <c r="F56" s="66"/>
      <c r="G56" s="58">
        <f t="shared" si="18"/>
        <v>-232881.6</v>
      </c>
      <c r="H56" s="19">
        <f t="shared" si="19"/>
        <v>-100</v>
      </c>
    </row>
    <row r="57" spans="1:8" s="2" customFormat="1" hidden="1" x14ac:dyDescent="0.25">
      <c r="A57" s="22">
        <v>31401</v>
      </c>
      <c r="B57" s="23" t="s">
        <v>40</v>
      </c>
      <c r="C57" s="24">
        <v>0</v>
      </c>
      <c r="D57" s="8">
        <v>0</v>
      </c>
      <c r="E57" s="52">
        <f t="shared" si="20"/>
        <v>0</v>
      </c>
      <c r="F57" s="66"/>
      <c r="G57" s="58">
        <f t="shared" ref="G57:G80" si="21">F57-E57</f>
        <v>0</v>
      </c>
      <c r="H57" s="19" t="e">
        <f t="shared" ref="H57:H80" si="22">(F57*100/E57)-100</f>
        <v>#DIV/0!</v>
      </c>
    </row>
    <row r="58" spans="1:8" s="2" customFormat="1" hidden="1" x14ac:dyDescent="0.25">
      <c r="A58" s="22">
        <v>31501</v>
      </c>
      <c r="B58" s="23" t="s">
        <v>72</v>
      </c>
      <c r="C58" s="24">
        <v>0</v>
      </c>
      <c r="D58" s="8">
        <v>0</v>
      </c>
      <c r="E58" s="52">
        <f t="shared" si="20"/>
        <v>0</v>
      </c>
      <c r="F58" s="66"/>
      <c r="G58" s="58">
        <f t="shared" si="21"/>
        <v>0</v>
      </c>
      <c r="H58" s="19" t="e">
        <f t="shared" si="22"/>
        <v>#DIV/0!</v>
      </c>
    </row>
    <row r="59" spans="1:8" s="2" customFormat="1" ht="30" hidden="1" x14ac:dyDescent="0.25">
      <c r="A59" s="22">
        <v>31701</v>
      </c>
      <c r="B59" s="23" t="s">
        <v>73</v>
      </c>
      <c r="C59" s="24">
        <v>0</v>
      </c>
      <c r="D59" s="8">
        <v>0</v>
      </c>
      <c r="E59" s="52">
        <f t="shared" si="20"/>
        <v>0</v>
      </c>
      <c r="F59" s="66"/>
      <c r="G59" s="58">
        <f t="shared" si="21"/>
        <v>0</v>
      </c>
      <c r="H59" s="19" t="e">
        <f t="shared" si="22"/>
        <v>#DIV/0!</v>
      </c>
    </row>
    <row r="60" spans="1:8" s="2" customFormat="1" hidden="1" x14ac:dyDescent="0.25">
      <c r="A60" s="22">
        <v>31801</v>
      </c>
      <c r="B60" s="23" t="s">
        <v>74</v>
      </c>
      <c r="C60" s="24">
        <v>0</v>
      </c>
      <c r="D60" s="8">
        <v>0</v>
      </c>
      <c r="E60" s="52">
        <f t="shared" si="20"/>
        <v>0</v>
      </c>
      <c r="F60" s="66"/>
      <c r="G60" s="58">
        <f t="shared" si="21"/>
        <v>0</v>
      </c>
      <c r="H60" s="19" t="e">
        <f t="shared" si="22"/>
        <v>#DIV/0!</v>
      </c>
    </row>
    <row r="61" spans="1:8" s="2" customFormat="1" x14ac:dyDescent="0.25">
      <c r="A61" s="22">
        <v>32201</v>
      </c>
      <c r="B61" s="23" t="s">
        <v>41</v>
      </c>
      <c r="C61" s="24">
        <v>320112</v>
      </c>
      <c r="D61" s="8">
        <v>264022.40000000002</v>
      </c>
      <c r="E61" s="52">
        <f t="shared" si="20"/>
        <v>584134.40000000002</v>
      </c>
      <c r="F61" s="66">
        <v>320000.03999999998</v>
      </c>
      <c r="G61" s="58">
        <f t="shared" si="21"/>
        <v>-264134.36000000004</v>
      </c>
      <c r="H61" s="19">
        <f t="shared" si="22"/>
        <v>-45.218079948724139</v>
      </c>
    </row>
    <row r="62" spans="1:8" s="2" customFormat="1" ht="45" x14ac:dyDescent="0.25">
      <c r="A62" s="22">
        <v>32301</v>
      </c>
      <c r="B62" s="23" t="s">
        <v>75</v>
      </c>
      <c r="C62" s="24">
        <v>1775196.39</v>
      </c>
      <c r="D62" s="8">
        <v>1555039.2779999999</v>
      </c>
      <c r="E62" s="52">
        <f t="shared" si="20"/>
        <v>3330235.6679999996</v>
      </c>
      <c r="F62" s="66">
        <v>3600000</v>
      </c>
      <c r="G62" s="58">
        <f t="shared" si="21"/>
        <v>269764.3320000004</v>
      </c>
      <c r="H62" s="19">
        <f t="shared" si="22"/>
        <v>8.100457712111691</v>
      </c>
    </row>
    <row r="63" spans="1:8" s="2" customFormat="1" x14ac:dyDescent="0.25">
      <c r="A63" s="22">
        <v>33401</v>
      </c>
      <c r="B63" s="23" t="s">
        <v>42</v>
      </c>
      <c r="C63" s="24">
        <v>623366.77</v>
      </c>
      <c r="D63" s="8">
        <v>224673.35399999999</v>
      </c>
      <c r="E63" s="52">
        <f t="shared" si="20"/>
        <v>848040.12400000007</v>
      </c>
      <c r="F63" s="66">
        <v>1020000</v>
      </c>
      <c r="G63" s="58">
        <f t="shared" si="21"/>
        <v>171959.87599999993</v>
      </c>
      <c r="H63" s="19">
        <f t="shared" si="22"/>
        <v>20.277327821342553</v>
      </c>
    </row>
    <row r="64" spans="1:8" s="2" customFormat="1" ht="30" x14ac:dyDescent="0.25">
      <c r="A64" s="22">
        <v>33601</v>
      </c>
      <c r="B64" s="23" t="s">
        <v>76</v>
      </c>
      <c r="C64" s="24">
        <v>507.58</v>
      </c>
      <c r="D64" s="8">
        <v>101.51599999999999</v>
      </c>
      <c r="E64" s="52">
        <f t="shared" si="20"/>
        <v>609.096</v>
      </c>
      <c r="F64" s="66"/>
      <c r="G64" s="58">
        <f t="shared" si="21"/>
        <v>-609.096</v>
      </c>
      <c r="H64" s="19">
        <f t="shared" si="22"/>
        <v>-100</v>
      </c>
    </row>
    <row r="65" spans="1:8" s="2" customFormat="1" x14ac:dyDescent="0.25">
      <c r="A65" s="22">
        <v>33602</v>
      </c>
      <c r="B65" s="23" t="s">
        <v>43</v>
      </c>
      <c r="C65" s="24">
        <v>0</v>
      </c>
      <c r="D65" s="8">
        <v>0</v>
      </c>
      <c r="E65" s="52">
        <f t="shared" si="20"/>
        <v>0</v>
      </c>
      <c r="F65" s="66">
        <v>18000</v>
      </c>
      <c r="G65" s="58">
        <f t="shared" si="21"/>
        <v>18000</v>
      </c>
      <c r="H65" s="19">
        <v>100</v>
      </c>
    </row>
    <row r="66" spans="1:8" s="2" customFormat="1" x14ac:dyDescent="0.25">
      <c r="A66" s="22">
        <v>33801</v>
      </c>
      <c r="B66" s="23" t="s">
        <v>44</v>
      </c>
      <c r="C66" s="24">
        <v>1439424</v>
      </c>
      <c r="D66" s="8">
        <v>1187884.8</v>
      </c>
      <c r="E66" s="52">
        <f t="shared" si="20"/>
        <v>2627308.7999999998</v>
      </c>
      <c r="F66" s="66">
        <v>5582000.04</v>
      </c>
      <c r="G66" s="58">
        <f t="shared" si="21"/>
        <v>2954691.24</v>
      </c>
      <c r="H66" s="19">
        <f t="shared" si="22"/>
        <v>112.46075223437765</v>
      </c>
    </row>
    <row r="67" spans="1:8" s="2" customFormat="1" ht="30" x14ac:dyDescent="0.25">
      <c r="A67" s="22">
        <v>34101</v>
      </c>
      <c r="B67" s="23" t="s">
        <v>45</v>
      </c>
      <c r="C67" s="24">
        <v>262674.13</v>
      </c>
      <c r="D67" s="8">
        <v>152534.826</v>
      </c>
      <c r="E67" s="52">
        <f t="shared" si="20"/>
        <v>415208.95600000001</v>
      </c>
      <c r="F67" s="66">
        <v>540000</v>
      </c>
      <c r="G67" s="58">
        <f t="shared" si="21"/>
        <v>124791.04399999999</v>
      </c>
      <c r="H67" s="19">
        <f t="shared" si="22"/>
        <v>30.054998139298334</v>
      </c>
    </row>
    <row r="68" spans="1:8" s="2" customFormat="1" x14ac:dyDescent="0.25">
      <c r="A68" s="22">
        <v>34302</v>
      </c>
      <c r="B68" s="23" t="s">
        <v>46</v>
      </c>
      <c r="C68" s="24">
        <v>340692</v>
      </c>
      <c r="D68" s="8">
        <v>230000</v>
      </c>
      <c r="E68" s="52">
        <f t="shared" si="20"/>
        <v>570692</v>
      </c>
      <c r="F68" s="66">
        <v>705000</v>
      </c>
      <c r="G68" s="58">
        <f t="shared" si="21"/>
        <v>134308</v>
      </c>
      <c r="H68" s="19">
        <f t="shared" si="22"/>
        <v>23.534235629726723</v>
      </c>
    </row>
    <row r="69" spans="1:8" s="2" customFormat="1" ht="30" x14ac:dyDescent="0.25">
      <c r="A69" s="22">
        <v>35101</v>
      </c>
      <c r="B69" s="23" t="s">
        <v>77</v>
      </c>
      <c r="C69" s="24">
        <v>0</v>
      </c>
      <c r="D69" s="8">
        <v>0</v>
      </c>
      <c r="E69" s="52">
        <f t="shared" si="20"/>
        <v>0</v>
      </c>
      <c r="F69" s="66">
        <v>270000</v>
      </c>
      <c r="G69" s="58">
        <f t="shared" si="21"/>
        <v>270000</v>
      </c>
      <c r="H69" s="19">
        <v>100</v>
      </c>
    </row>
    <row r="70" spans="1:8" s="2" customFormat="1" ht="45" x14ac:dyDescent="0.25">
      <c r="A70" s="22">
        <v>35201</v>
      </c>
      <c r="B70" s="23" t="s">
        <v>47</v>
      </c>
      <c r="C70" s="24">
        <v>0</v>
      </c>
      <c r="D70" s="8">
        <v>0</v>
      </c>
      <c r="E70" s="52">
        <f t="shared" si="20"/>
        <v>0</v>
      </c>
      <c r="F70" s="66">
        <v>2000.04</v>
      </c>
      <c r="G70" s="58">
        <f t="shared" si="21"/>
        <v>2000.04</v>
      </c>
      <c r="H70" s="19">
        <v>100</v>
      </c>
    </row>
    <row r="71" spans="1:8" s="2" customFormat="1" hidden="1" x14ac:dyDescent="0.25">
      <c r="A71" s="22">
        <v>35801</v>
      </c>
      <c r="B71" s="23" t="s">
        <v>48</v>
      </c>
      <c r="C71" s="24">
        <v>0</v>
      </c>
      <c r="D71" s="8">
        <v>0</v>
      </c>
      <c r="E71" s="52">
        <f t="shared" si="20"/>
        <v>0</v>
      </c>
      <c r="F71" s="66"/>
      <c r="G71" s="58">
        <f t="shared" si="21"/>
        <v>0</v>
      </c>
      <c r="H71" s="19" t="e">
        <f t="shared" si="22"/>
        <v>#DIV/0!</v>
      </c>
    </row>
    <row r="72" spans="1:8" s="2" customFormat="1" hidden="1" x14ac:dyDescent="0.25">
      <c r="A72" s="22">
        <v>35802</v>
      </c>
      <c r="B72" s="23" t="s">
        <v>78</v>
      </c>
      <c r="C72" s="24">
        <v>0</v>
      </c>
      <c r="D72" s="8">
        <v>0</v>
      </c>
      <c r="E72" s="52">
        <f t="shared" si="20"/>
        <v>0</v>
      </c>
      <c r="F72" s="66"/>
      <c r="G72" s="58">
        <f t="shared" si="21"/>
        <v>0</v>
      </c>
      <c r="H72" s="19" t="e">
        <f t="shared" si="22"/>
        <v>#DIV/0!</v>
      </c>
    </row>
    <row r="73" spans="1:8" s="2" customFormat="1" x14ac:dyDescent="0.25">
      <c r="A73" s="22">
        <v>37101</v>
      </c>
      <c r="B73" s="23" t="s">
        <v>49</v>
      </c>
      <c r="C73" s="24">
        <v>18119</v>
      </c>
      <c r="D73" s="8">
        <v>0</v>
      </c>
      <c r="E73" s="52">
        <f t="shared" si="20"/>
        <v>18119</v>
      </c>
      <c r="F73" s="66">
        <v>25000.080000000002</v>
      </c>
      <c r="G73" s="58">
        <f t="shared" si="21"/>
        <v>6881.0800000000017</v>
      </c>
      <c r="H73" s="19">
        <f t="shared" si="22"/>
        <v>37.97715105690159</v>
      </c>
    </row>
    <row r="74" spans="1:8" s="2" customFormat="1" x14ac:dyDescent="0.25">
      <c r="A74" s="22">
        <v>37201</v>
      </c>
      <c r="B74" s="23" t="s">
        <v>50</v>
      </c>
      <c r="C74" s="24">
        <v>331</v>
      </c>
      <c r="D74" s="8">
        <v>0</v>
      </c>
      <c r="E74" s="52">
        <f t="shared" si="20"/>
        <v>331</v>
      </c>
      <c r="F74" s="66">
        <v>6000</v>
      </c>
      <c r="G74" s="58">
        <f t="shared" si="21"/>
        <v>5669</v>
      </c>
      <c r="H74" s="19">
        <f t="shared" si="22"/>
        <v>1712.6888217522658</v>
      </c>
    </row>
    <row r="75" spans="1:8" s="2" customFormat="1" x14ac:dyDescent="0.25">
      <c r="A75" s="22">
        <v>37501</v>
      </c>
      <c r="B75" s="23" t="s">
        <v>51</v>
      </c>
      <c r="C75" s="24">
        <v>49900</v>
      </c>
      <c r="D75" s="8">
        <v>29980</v>
      </c>
      <c r="E75" s="52">
        <f t="shared" si="20"/>
        <v>79880</v>
      </c>
      <c r="F75" s="66">
        <v>95400</v>
      </c>
      <c r="G75" s="58">
        <f t="shared" si="21"/>
        <v>15520</v>
      </c>
      <c r="H75" s="19">
        <f t="shared" si="22"/>
        <v>19.42914371557336</v>
      </c>
    </row>
    <row r="76" spans="1:8" s="2" customFormat="1" x14ac:dyDescent="0.25">
      <c r="A76" s="22">
        <v>37502</v>
      </c>
      <c r="B76" s="23" t="s">
        <v>52</v>
      </c>
      <c r="C76" s="24">
        <v>69432.88</v>
      </c>
      <c r="D76" s="8">
        <v>57886.576000000001</v>
      </c>
      <c r="E76" s="52">
        <f t="shared" si="20"/>
        <v>127319.45600000001</v>
      </c>
      <c r="F76" s="66">
        <v>148200</v>
      </c>
      <c r="G76" s="58">
        <f t="shared" si="21"/>
        <v>20880.543999999994</v>
      </c>
      <c r="H76" s="19">
        <f t="shared" si="22"/>
        <v>16.400120339816709</v>
      </c>
    </row>
    <row r="77" spans="1:8" s="2" customFormat="1" x14ac:dyDescent="0.25">
      <c r="A77" s="22">
        <v>37902</v>
      </c>
      <c r="B77" s="23" t="s">
        <v>53</v>
      </c>
      <c r="C77" s="24">
        <v>27589.46</v>
      </c>
      <c r="D77" s="8">
        <v>0</v>
      </c>
      <c r="E77" s="52">
        <f t="shared" si="20"/>
        <v>27589.46</v>
      </c>
      <c r="F77" s="66">
        <v>32504.04</v>
      </c>
      <c r="G77" s="58">
        <f t="shared" si="21"/>
        <v>4914.5800000000017</v>
      </c>
      <c r="H77" s="19">
        <f t="shared" si="22"/>
        <v>17.813251872272971</v>
      </c>
    </row>
    <row r="78" spans="1:8" s="2" customFormat="1" x14ac:dyDescent="0.25">
      <c r="A78" s="22">
        <v>37903</v>
      </c>
      <c r="B78" s="23" t="s">
        <v>54</v>
      </c>
      <c r="C78" s="24">
        <v>53293.01</v>
      </c>
      <c r="D78" s="8">
        <v>110658.602</v>
      </c>
      <c r="E78" s="52">
        <f t="shared" si="20"/>
        <v>163951.61199999999</v>
      </c>
      <c r="F78" s="66">
        <v>405000</v>
      </c>
      <c r="G78" s="58">
        <f t="shared" si="21"/>
        <v>241048.38800000001</v>
      </c>
      <c r="H78" s="19">
        <f t="shared" si="22"/>
        <v>147.02410367273487</v>
      </c>
    </row>
    <row r="79" spans="1:8" s="2" customFormat="1" x14ac:dyDescent="0.25">
      <c r="A79" s="22">
        <v>38501</v>
      </c>
      <c r="B79" s="23" t="s">
        <v>55</v>
      </c>
      <c r="C79" s="24">
        <v>34583</v>
      </c>
      <c r="D79" s="8">
        <v>7000</v>
      </c>
      <c r="E79" s="52">
        <f t="shared" si="20"/>
        <v>41583</v>
      </c>
      <c r="F79" s="66">
        <v>50000.04</v>
      </c>
      <c r="G79" s="58">
        <f t="shared" si="21"/>
        <v>8417.0400000000009</v>
      </c>
      <c r="H79" s="19">
        <f t="shared" si="22"/>
        <v>20.241541014356827</v>
      </c>
    </row>
    <row r="80" spans="1:8" s="2" customFormat="1" x14ac:dyDescent="0.25">
      <c r="A80" s="22">
        <v>38503</v>
      </c>
      <c r="B80" s="23" t="s">
        <v>56</v>
      </c>
      <c r="C80" s="24">
        <v>1579.5</v>
      </c>
      <c r="D80" s="8">
        <v>2000</v>
      </c>
      <c r="E80" s="52">
        <f t="shared" si="20"/>
        <v>3579.5</v>
      </c>
      <c r="F80" s="66">
        <v>15000</v>
      </c>
      <c r="G80" s="58">
        <f t="shared" si="21"/>
        <v>11420.5</v>
      </c>
      <c r="H80" s="19">
        <f t="shared" si="22"/>
        <v>319.05294035479818</v>
      </c>
    </row>
    <row r="81" spans="1:8" s="4" customFormat="1" x14ac:dyDescent="0.25">
      <c r="A81" s="25"/>
      <c r="B81" s="26"/>
      <c r="C81" s="26"/>
      <c r="D81" s="26"/>
      <c r="E81" s="54"/>
      <c r="F81" s="66"/>
      <c r="G81" s="60"/>
      <c r="H81" s="27"/>
    </row>
    <row r="82" spans="1:8" s="2" customFormat="1" ht="30" x14ac:dyDescent="0.25">
      <c r="A82" s="20">
        <v>500000</v>
      </c>
      <c r="B82" s="9" t="s">
        <v>79</v>
      </c>
      <c r="C82" s="10">
        <f>SUM(C83:C89)</f>
        <v>0</v>
      </c>
      <c r="D82" s="10">
        <v>0</v>
      </c>
      <c r="E82" s="53">
        <f>SUM(E83:E89)</f>
        <v>0</v>
      </c>
      <c r="F82" s="65">
        <f>SUM(F83:F89)</f>
        <v>7178000.1600000001</v>
      </c>
      <c r="G82" s="59">
        <f>SUM(G83:G89)</f>
        <v>7178000.1600000001</v>
      </c>
      <c r="H82" s="21">
        <v>100</v>
      </c>
    </row>
    <row r="83" spans="1:8" s="2" customFormat="1" x14ac:dyDescent="0.25">
      <c r="A83" s="22">
        <v>51101</v>
      </c>
      <c r="B83" s="23" t="s">
        <v>57</v>
      </c>
      <c r="C83" s="24">
        <v>0</v>
      </c>
      <c r="D83" s="8">
        <v>0</v>
      </c>
      <c r="E83" s="52">
        <f t="shared" ref="E83:E89" si="23">SUM(C83:D83)</f>
        <v>0</v>
      </c>
      <c r="F83" s="66">
        <v>1596000</v>
      </c>
      <c r="G83" s="58">
        <f t="shared" ref="G83" si="24">F83-E83</f>
        <v>1596000</v>
      </c>
      <c r="H83" s="19">
        <v>100</v>
      </c>
    </row>
    <row r="84" spans="1:8" s="2" customFormat="1" ht="30" x14ac:dyDescent="0.25">
      <c r="A84" s="22">
        <v>51501</v>
      </c>
      <c r="B84" s="23" t="s">
        <v>80</v>
      </c>
      <c r="C84" s="24">
        <v>0</v>
      </c>
      <c r="D84" s="8">
        <v>0</v>
      </c>
      <c r="E84" s="52">
        <f t="shared" si="23"/>
        <v>0</v>
      </c>
      <c r="F84" s="66">
        <v>2750000.04</v>
      </c>
      <c r="G84" s="58">
        <f t="shared" ref="G84:G89" si="25">F84-E84</f>
        <v>2750000.04</v>
      </c>
      <c r="H84" s="19">
        <v>100</v>
      </c>
    </row>
    <row r="85" spans="1:8" s="2" customFormat="1" x14ac:dyDescent="0.25">
      <c r="A85" s="22">
        <v>51502</v>
      </c>
      <c r="B85" s="23" t="s">
        <v>58</v>
      </c>
      <c r="C85" s="24">
        <v>0</v>
      </c>
      <c r="D85" s="8">
        <v>0</v>
      </c>
      <c r="E85" s="52">
        <f t="shared" si="23"/>
        <v>0</v>
      </c>
      <c r="F85" s="66">
        <v>2592000</v>
      </c>
      <c r="G85" s="58">
        <f t="shared" si="25"/>
        <v>2592000</v>
      </c>
      <c r="H85" s="19">
        <v>100</v>
      </c>
    </row>
    <row r="86" spans="1:8" s="2" customFormat="1" x14ac:dyDescent="0.25">
      <c r="A86" s="22">
        <v>51503</v>
      </c>
      <c r="B86" s="23" t="s">
        <v>59</v>
      </c>
      <c r="C86" s="24">
        <v>0</v>
      </c>
      <c r="D86" s="8">
        <v>0</v>
      </c>
      <c r="E86" s="52">
        <f t="shared" si="23"/>
        <v>0</v>
      </c>
      <c r="F86" s="66">
        <v>208000.08</v>
      </c>
      <c r="G86" s="58">
        <f t="shared" si="25"/>
        <v>208000.08</v>
      </c>
      <c r="H86" s="19">
        <v>100</v>
      </c>
    </row>
    <row r="87" spans="1:8" s="2" customFormat="1" ht="30" x14ac:dyDescent="0.25">
      <c r="A87" s="22">
        <v>51901</v>
      </c>
      <c r="B87" s="23" t="s">
        <v>89</v>
      </c>
      <c r="C87" s="24"/>
      <c r="D87" s="8">
        <v>0</v>
      </c>
      <c r="E87" s="52">
        <f t="shared" si="23"/>
        <v>0</v>
      </c>
      <c r="F87" s="66">
        <v>30000</v>
      </c>
      <c r="G87" s="58">
        <f t="shared" si="25"/>
        <v>30000</v>
      </c>
      <c r="H87" s="19">
        <v>100</v>
      </c>
    </row>
    <row r="88" spans="1:8" s="2" customFormat="1" hidden="1" x14ac:dyDescent="0.25">
      <c r="A88" s="22">
        <v>52101</v>
      </c>
      <c r="B88" s="23" t="s">
        <v>60</v>
      </c>
      <c r="C88" s="24">
        <v>0</v>
      </c>
      <c r="D88" s="8">
        <v>0</v>
      </c>
      <c r="E88" s="52">
        <f t="shared" si="23"/>
        <v>0</v>
      </c>
      <c r="F88" s="66"/>
      <c r="G88" s="58">
        <f t="shared" si="25"/>
        <v>0</v>
      </c>
      <c r="H88" s="19" t="e">
        <f t="shared" ref="H84:H89" si="26">(F88*100/E88)-100</f>
        <v>#DIV/0!</v>
      </c>
    </row>
    <row r="89" spans="1:8" s="2" customFormat="1" x14ac:dyDescent="0.25">
      <c r="A89" s="22">
        <v>52301</v>
      </c>
      <c r="B89" s="23" t="s">
        <v>81</v>
      </c>
      <c r="C89" s="24">
        <v>0</v>
      </c>
      <c r="D89" s="8">
        <v>0</v>
      </c>
      <c r="E89" s="52">
        <f t="shared" si="23"/>
        <v>0</v>
      </c>
      <c r="F89" s="66">
        <v>2000.04</v>
      </c>
      <c r="G89" s="58">
        <f t="shared" si="25"/>
        <v>2000.04</v>
      </c>
      <c r="H89" s="19">
        <v>100</v>
      </c>
    </row>
    <row r="90" spans="1:8" s="4" customFormat="1" ht="15.75" thickBot="1" x14ac:dyDescent="0.3">
      <c r="A90" s="28"/>
      <c r="B90" s="29"/>
      <c r="C90" s="29"/>
      <c r="D90" s="29"/>
      <c r="E90" s="55"/>
      <c r="F90" s="67"/>
      <c r="G90" s="61"/>
      <c r="H90" s="30"/>
    </row>
  </sheetData>
  <sortState ref="A82:H133">
    <sortCondition descending="1" ref="H82:H133"/>
  </sortState>
  <mergeCells count="9">
    <mergeCell ref="A1:H1"/>
    <mergeCell ref="A2:B3"/>
    <mergeCell ref="C2:E2"/>
    <mergeCell ref="F2:F4"/>
    <mergeCell ref="G2:H2"/>
    <mergeCell ref="C3:C4"/>
    <mergeCell ref="D3:D4"/>
    <mergeCell ref="E3:E4"/>
    <mergeCell ref="G3:H3"/>
  </mergeCells>
  <pageMargins left="0.27559055118110237" right="0.31496062992125984" top="1.63" bottom="0.59055118110236227" header="0.39370078740157483" footer="0.39370078740157483"/>
  <pageSetup scale="66" fitToHeight="0" orientation="portrait" r:id="rId1"/>
  <headerFooter>
    <oddHeader>&amp;L&amp;G&amp;C&amp;"-,Negrita"&amp;14
PODER JUDICIAL DEL ESTADO DE BAJA CALIFORNIA
&amp;"-,Negrita Cursiva"CONSEJO DE LA JUDICATURA&amp;"-,Normal"
Fondo Auxiliar para la Administracion de Justicia
Proyecto de Presupuesto 2022&amp;R&amp;G</oddHead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DEVENGADO_2021_Vs_PROYECTO_2022</vt:lpstr>
      <vt:lpstr>DEVENGADO_2021_Vs_PROYECTO_2022!Área_de_impresión</vt:lpstr>
      <vt:lpstr>DEVENGADO_2021_Vs_PROYECTO_2022!Print_Titles</vt:lpstr>
      <vt:lpstr>DEVENGADO_2021_Vs_PROYECTO_2022!Títulos_a_imprimir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cp:lastPrinted>2021-11-19T20:56:48Z</cp:lastPrinted>
  <dcterms:created xsi:type="dcterms:W3CDTF">2020-11-19T21:27:37Z</dcterms:created>
  <dcterms:modified xsi:type="dcterms:W3CDTF">2021-11-19T20:57:37Z</dcterms:modified>
</cp:coreProperties>
</file>